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My Documents/EtaxBD/Income Tax Assessment Excel Format/"/>
    </mc:Choice>
  </mc:AlternateContent>
  <xr:revisionPtr revIDLastSave="0" documentId="13_ncr:1_{5991BD0E-05C8-A04C-A130-A5582EED9CCC}" xr6:coauthVersionLast="37" xr6:coauthVersionMax="37" xr10:uidLastSave="{00000000-0000-0000-0000-000000000000}"/>
  <bookViews>
    <workbookView xWindow="0" yWindow="740" windowWidth="19960" windowHeight="16740" activeTab="5" xr2:uid="{FBD405EA-029C-D842-9BA4-ECC4D43816DB}"/>
  </bookViews>
  <sheets>
    <sheet name="Basic Data" sheetId="1" r:id="rId1"/>
    <sheet name="Income Data" sheetId="15" r:id="rId2"/>
    <sheet name="Assets Data" sheetId="14" r:id="rId3"/>
    <sheet name="Expense Data" sheetId="17" r:id="rId4"/>
    <sheet name="Page 1" sheetId="2" r:id="rId5"/>
    <sheet name="Page 2" sheetId="3" r:id="rId6"/>
    <sheet name="Page 3" sheetId="4" r:id="rId7"/>
    <sheet name="Page 4" sheetId="5" r:id="rId8"/>
    <sheet name="Page 5" sheetId="6" r:id="rId9"/>
    <sheet name="Page 6" sheetId="7" r:id="rId10"/>
    <sheet name="Page 7" sheetId="8" r:id="rId11"/>
    <sheet name="Page 8" sheetId="9" r:id="rId12"/>
    <sheet name="Page 9" sheetId="10" r:id="rId13"/>
    <sheet name="Page 10" sheetId="11" r:id="rId14"/>
    <sheet name="Page 11" sheetId="12" r:id="rId15"/>
    <sheet name="Acknowledgement" sheetId="13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cn.WorksheetConnection_T9A2C161" localSheetId="3" hidden="1">#REF!</definedName>
    <definedName name="_xlcn.WorksheetConnection_T9A2C161" hidden="1">#REF!</definedName>
    <definedName name="a" localSheetId="3">'[1]Declaration US 19E'!#REF!</definedName>
    <definedName name="a">'[1]Declaration US 19E'!#REF!</definedName>
    <definedName name="b" localSheetId="3">'[1]Declaration US 19E'!#REF!</definedName>
    <definedName name="b">'[1]Declaration US 19E'!#REF!</definedName>
    <definedName name="BigTaxTable">[2]FifthLineFormatting!$F$3:$M$23</definedName>
    <definedName name="Dates">OFFSET([3]Dynamic!$A$2,0,0,COUNTA([3]Dynamic!$A$1:$A$65536)-1,1)</definedName>
    <definedName name="dgrf" localSheetId="3">'[4]Declaration US 19E'!#REF!</definedName>
    <definedName name="dgrf">'[4]Declaration US 19E'!#REF!</definedName>
    <definedName name="ee" hidden="1">{"FirstQ",#N/A,FALSE,"Budget2000";"SecondQ",#N/A,FALSE,"Budget2000";"Summary",#N/A,FALSE,"Budget2000"}</definedName>
    <definedName name="g" localSheetId="3">'[1]Declaration US 19E'!#REF!</definedName>
    <definedName name="g">'[1]Declaration US 19E'!#REF!</definedName>
    <definedName name="Income" localSheetId="3">#REF!</definedName>
    <definedName name="Income">#REF!</definedName>
    <definedName name="k" hidden="1">{"FirstQ",#N/A,FALSE,"Budget2000";"SecondQ",#N/A,FALSE,"Budget2000";"Summary",#N/A,FALSE,"Budget2000"}</definedName>
    <definedName name="_xlnm.Print_Area" localSheetId="15">Acknowledgement!$A$1:$AG$40</definedName>
    <definedName name="_xlnm.Print_Area" localSheetId="4">'Page 1'!$A$1:$AE$46</definedName>
    <definedName name="_xlnm.Print_Area" localSheetId="13">'Page 10'!$A$1:$AG$44</definedName>
    <definedName name="_xlnm.Print_Area" localSheetId="14">'Page 11'!$A$1:$AF$27</definedName>
    <definedName name="_xlnm.Print_Area" localSheetId="5">'Page 2'!$A$1:$AG$34</definedName>
    <definedName name="_xlnm.Print_Area" localSheetId="6">'Page 3'!$A$1:$AG$36</definedName>
    <definedName name="_xlnm.Print_Area" localSheetId="7">'Page 4'!$A$1:$AG$45</definedName>
    <definedName name="_xlnm.Print_Area" localSheetId="8">'Page 5'!$A$1:$AG$39</definedName>
    <definedName name="_xlnm.Print_Area" localSheetId="9">'Page 6'!$A$1:$AG$30</definedName>
    <definedName name="_xlnm.Print_Area" localSheetId="10">'Page 7'!$A$1:$AG$21</definedName>
    <definedName name="_xlnm.Print_Area" localSheetId="11">'Page 8'!$A$1:$AG$35</definedName>
    <definedName name="_xlnm.Print_Area" localSheetId="12">'Page 9'!$A$1:$AG$45</definedName>
    <definedName name="q" hidden="1">{"FirstQ",#N/A,FALSE,"Budget2000";"SecondQ",#N/A,FALSE,"Budget2000";"Summary",#N/A,FALSE,"Budget2000"}</definedName>
    <definedName name="RateTable">[5]Lookups!$A$2:$B$8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Sales" localSheetId="3">#REF!</definedName>
    <definedName name="Sales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9" i="3" l="1"/>
  <c r="AJ46" i="3" s="1"/>
  <c r="AL46" i="3" l="1"/>
  <c r="AM46" i="3" s="1"/>
  <c r="U25" i="5"/>
  <c r="P25" i="5"/>
  <c r="W26" i="11"/>
  <c r="C29" i="14"/>
  <c r="AB21" i="10" s="1"/>
  <c r="D22" i="14"/>
  <c r="T41" i="5"/>
  <c r="W18" i="9"/>
  <c r="W15" i="9"/>
  <c r="W14" i="9"/>
  <c r="W13" i="9"/>
  <c r="W11" i="9"/>
  <c r="W10" i="9"/>
  <c r="W9" i="9"/>
  <c r="W8" i="9"/>
  <c r="E7" i="14" l="1"/>
  <c r="E8" i="14"/>
  <c r="E9" i="14"/>
  <c r="E10" i="14"/>
  <c r="D11" i="14"/>
  <c r="D12" i="14"/>
  <c r="E12" i="14" s="1"/>
  <c r="W12" i="11" s="1"/>
  <c r="E13" i="14"/>
  <c r="E14" i="14"/>
  <c r="E16" i="14"/>
  <c r="W16" i="11" s="1"/>
  <c r="E17" i="14"/>
  <c r="AB19" i="11" s="1"/>
  <c r="E27" i="14"/>
  <c r="E26" i="14"/>
  <c r="E25" i="14"/>
  <c r="W33" i="10" s="1"/>
  <c r="W35" i="10"/>
  <c r="W34" i="10"/>
  <c r="D21" i="14"/>
  <c r="E20" i="14"/>
  <c r="AB23" i="11" s="1"/>
  <c r="E19" i="14"/>
  <c r="AB22" i="11" s="1"/>
  <c r="E18" i="14"/>
  <c r="AB21" i="11" s="1"/>
  <c r="W14" i="11"/>
  <c r="W13" i="11"/>
  <c r="AB8" i="11"/>
  <c r="AB5" i="11"/>
  <c r="AB3" i="11"/>
  <c r="AB2" i="11"/>
  <c r="E11" i="14" l="1"/>
  <c r="E26" i="15"/>
  <c r="E41" i="15" s="1"/>
  <c r="D35" i="15"/>
  <c r="D15" i="14" s="1"/>
  <c r="E15" i="14" s="1"/>
  <c r="AM48" i="3"/>
  <c r="AJ48" i="3"/>
  <c r="AL48" i="3" s="1"/>
  <c r="AB11" i="8"/>
  <c r="AB10" i="8"/>
  <c r="AB9" i="8"/>
  <c r="AB13" i="8"/>
  <c r="D22" i="15"/>
  <c r="D6" i="15"/>
  <c r="D20" i="15"/>
  <c r="U18" i="6" s="1"/>
  <c r="AA24" i="6" s="1"/>
  <c r="AB13" i="3"/>
  <c r="AB15" i="3"/>
  <c r="AA34" i="6"/>
  <c r="AA35" i="6" s="1"/>
  <c r="AA38" i="6" s="1"/>
  <c r="AB10" i="3" s="1"/>
  <c r="U9" i="6"/>
  <c r="AA16" i="6" s="1"/>
  <c r="P21" i="5"/>
  <c r="U21" i="5"/>
  <c r="P16" i="5"/>
  <c r="P15" i="5"/>
  <c r="U15" i="5"/>
  <c r="P14" i="5"/>
  <c r="P13" i="5"/>
  <c r="P10" i="5"/>
  <c r="U14" i="5"/>
  <c r="U13" i="5"/>
  <c r="D13" i="15"/>
  <c r="T40" i="5"/>
  <c r="D26" i="15"/>
  <c r="T19" i="13"/>
  <c r="Y43" i="11"/>
  <c r="W43" i="10"/>
  <c r="AB36" i="10"/>
  <c r="B12" i="10"/>
  <c r="B2" i="10"/>
  <c r="W33" i="9"/>
  <c r="T5" i="9"/>
  <c r="T12" i="10" s="1"/>
  <c r="B5" i="9"/>
  <c r="B5" i="8"/>
  <c r="AA23" i="7"/>
  <c r="AA16" i="7"/>
  <c r="AA25" i="7" s="1"/>
  <c r="AA27" i="7" s="1"/>
  <c r="AA29" i="7" s="1"/>
  <c r="W42" i="10" s="1"/>
  <c r="AB44" i="10" s="1"/>
  <c r="E8" i="7"/>
  <c r="AA6" i="7"/>
  <c r="J6" i="7"/>
  <c r="B4" i="7"/>
  <c r="U7" i="6"/>
  <c r="AA7" i="6" s="1"/>
  <c r="AA33" i="6" s="1"/>
  <c r="AA25" i="5"/>
  <c r="AA24" i="5"/>
  <c r="AA23" i="5"/>
  <c r="AA22" i="5"/>
  <c r="AA20" i="5"/>
  <c r="AA19" i="5"/>
  <c r="AA18" i="5"/>
  <c r="AA17" i="5"/>
  <c r="AA12" i="5"/>
  <c r="AA11" i="5"/>
  <c r="D34" i="4"/>
  <c r="D32" i="4"/>
  <c r="P25" i="4"/>
  <c r="O25" i="4"/>
  <c r="N25" i="4"/>
  <c r="M25" i="4"/>
  <c r="L25" i="4"/>
  <c r="K25" i="4"/>
  <c r="J25" i="4"/>
  <c r="I25" i="4"/>
  <c r="H25" i="4"/>
  <c r="G25" i="4"/>
  <c r="F25" i="4"/>
  <c r="E25" i="4"/>
  <c r="W23" i="4"/>
  <c r="C23" i="4"/>
  <c r="AJ41" i="3"/>
  <c r="AB26" i="3"/>
  <c r="AB24" i="3"/>
  <c r="AB11" i="3"/>
  <c r="U2" i="3"/>
  <c r="B45" i="2"/>
  <c r="B44" i="2"/>
  <c r="M41" i="2"/>
  <c r="J40" i="2"/>
  <c r="B39" i="2"/>
  <c r="T36" i="2"/>
  <c r="E36" i="2"/>
  <c r="U35" i="2"/>
  <c r="B35" i="2"/>
  <c r="B34" i="2"/>
  <c r="B33" i="2"/>
  <c r="F32" i="2"/>
  <c r="X30" i="2"/>
  <c r="L29" i="2"/>
  <c r="K29" i="2"/>
  <c r="J29" i="2"/>
  <c r="I29" i="2"/>
  <c r="G29" i="2"/>
  <c r="F29" i="2"/>
  <c r="D29" i="2"/>
  <c r="C29" i="2"/>
  <c r="T27" i="2"/>
  <c r="AA25" i="2"/>
  <c r="K25" i="2"/>
  <c r="AB23" i="2"/>
  <c r="U23" i="2"/>
  <c r="P23" i="2"/>
  <c r="L23" i="2"/>
  <c r="AD19" i="2"/>
  <c r="Y19" i="2"/>
  <c r="H19" i="2"/>
  <c r="Q15" i="13" s="1"/>
  <c r="V16" i="2"/>
  <c r="V23" i="13" s="1"/>
  <c r="F16" i="2"/>
  <c r="D23" i="13" s="1"/>
  <c r="R14" i="2"/>
  <c r="AF5" i="9" s="1"/>
  <c r="Q14" i="2"/>
  <c r="AE4" i="3" s="1"/>
  <c r="P14" i="2"/>
  <c r="AD4" i="3" s="1"/>
  <c r="O14" i="2"/>
  <c r="AC12" i="10" s="1"/>
  <c r="N14" i="2"/>
  <c r="AB12" i="10" s="1"/>
  <c r="M14" i="2"/>
  <c r="S21" i="13" s="1"/>
  <c r="L14" i="2"/>
  <c r="Z5" i="8" s="1"/>
  <c r="K14" i="2"/>
  <c r="Y5" i="9" s="1"/>
  <c r="J14" i="2"/>
  <c r="X5" i="9" s="1"/>
  <c r="I14" i="2"/>
  <c r="W4" i="3" s="1"/>
  <c r="H14" i="2"/>
  <c r="V4" i="3" s="1"/>
  <c r="G14" i="2"/>
  <c r="U12" i="10" s="1"/>
  <c r="Q12" i="2"/>
  <c r="I10" i="2"/>
  <c r="U33" i="4" s="1"/>
  <c r="V55" i="1"/>
  <c r="V48" i="1"/>
  <c r="W42" i="1"/>
  <c r="W41" i="1"/>
  <c r="W40" i="1"/>
  <c r="W39" i="1"/>
  <c r="W38" i="1"/>
  <c r="W37" i="1"/>
  <c r="V27" i="1"/>
  <c r="V21" i="1"/>
  <c r="V17" i="1"/>
  <c r="T38" i="5" l="1"/>
  <c r="D17" i="15"/>
  <c r="D18" i="15" s="1"/>
  <c r="D31" i="15" s="1"/>
  <c r="D29" i="14"/>
  <c r="W11" i="11"/>
  <c r="C15" i="17"/>
  <c r="W16" i="9" s="1"/>
  <c r="W19" i="9" s="1"/>
  <c r="Y25" i="10" s="1"/>
  <c r="AB28" i="10" s="1"/>
  <c r="W3" i="4"/>
  <c r="D40" i="15"/>
  <c r="W15" i="11"/>
  <c r="AB17" i="11" s="1"/>
  <c r="AB4" i="3"/>
  <c r="AB5" i="6" s="1"/>
  <c r="U4" i="3"/>
  <c r="U5" i="6" s="1"/>
  <c r="Y4" i="3"/>
  <c r="Y6" i="5" s="1"/>
  <c r="AA4" i="7"/>
  <c r="AA5" i="8"/>
  <c r="V12" i="10"/>
  <c r="X4" i="3"/>
  <c r="X5" i="6" s="1"/>
  <c r="Z4" i="3"/>
  <c r="Z6" i="5" s="1"/>
  <c r="AA4" i="3"/>
  <c r="AD12" i="10"/>
  <c r="AC4" i="3"/>
  <c r="AC5" i="6" s="1"/>
  <c r="Z5" i="9"/>
  <c r="AF4" i="3"/>
  <c r="AF5" i="6" s="1"/>
  <c r="AB15" i="8"/>
  <c r="AB20" i="8" s="1"/>
  <c r="T30" i="5"/>
  <c r="AA42" i="5" s="1"/>
  <c r="AA25" i="6"/>
  <c r="AB9" i="3" s="1"/>
  <c r="AA21" i="5"/>
  <c r="AA16" i="5"/>
  <c r="AA15" i="5"/>
  <c r="AA14" i="5"/>
  <c r="AA13" i="5"/>
  <c r="P26" i="5"/>
  <c r="AA10" i="5"/>
  <c r="U26" i="5"/>
  <c r="H6" i="5"/>
  <c r="W7" i="9"/>
  <c r="AA11" i="7"/>
  <c r="AA18" i="7" s="1"/>
  <c r="V5" i="6"/>
  <c r="V6" i="5"/>
  <c r="AD5" i="6"/>
  <c r="AD6" i="5"/>
  <c r="W5" i="6"/>
  <c r="W6" i="5"/>
  <c r="AE5" i="6"/>
  <c r="AE6" i="5"/>
  <c r="E21" i="13"/>
  <c r="U21" i="13"/>
  <c r="Y5" i="6"/>
  <c r="H4" i="7"/>
  <c r="AB4" i="7"/>
  <c r="H5" i="8"/>
  <c r="AB5" i="8"/>
  <c r="H5" i="9"/>
  <c r="AA5" i="9"/>
  <c r="U32" i="9"/>
  <c r="W12" i="10"/>
  <c r="AE12" i="10"/>
  <c r="G21" i="13"/>
  <c r="W21" i="13"/>
  <c r="U6" i="5"/>
  <c r="AC6" i="5"/>
  <c r="U4" i="7"/>
  <c r="AC4" i="7"/>
  <c r="U5" i="8"/>
  <c r="AC5" i="8"/>
  <c r="AB5" i="9"/>
  <c r="X12" i="10"/>
  <c r="AF12" i="10"/>
  <c r="I21" i="13"/>
  <c r="Y21" i="13"/>
  <c r="V4" i="7"/>
  <c r="AD4" i="7"/>
  <c r="V5" i="8"/>
  <c r="AD5" i="8"/>
  <c r="U5" i="9"/>
  <c r="AC5" i="9"/>
  <c r="Y12" i="10"/>
  <c r="U41" i="11"/>
  <c r="K21" i="13"/>
  <c r="AA21" i="13"/>
  <c r="H5" i="6"/>
  <c r="W4" i="7"/>
  <c r="AE4" i="7"/>
  <c r="W5" i="8"/>
  <c r="AE5" i="8"/>
  <c r="V5" i="9"/>
  <c r="AD5" i="9"/>
  <c r="Z12" i="10"/>
  <c r="M21" i="13"/>
  <c r="O21" i="13"/>
  <c r="X4" i="7"/>
  <c r="AF4" i="7"/>
  <c r="X5" i="8"/>
  <c r="AF5" i="8"/>
  <c r="W5" i="9"/>
  <c r="AE5" i="9"/>
  <c r="H12" i="10"/>
  <c r="AA12" i="10"/>
  <c r="Y4" i="7"/>
  <c r="Y5" i="8"/>
  <c r="I17" i="13"/>
  <c r="Q21" i="13"/>
  <c r="H4" i="3"/>
  <c r="Z4" i="7"/>
  <c r="AB6" i="5" l="1"/>
  <c r="AF6" i="5"/>
  <c r="AA5" i="6"/>
  <c r="AA6" i="5"/>
  <c r="Z5" i="6"/>
  <c r="X6" i="5"/>
  <c r="AA43" i="5"/>
  <c r="AA44" i="5" s="1"/>
  <c r="AA26" i="5"/>
  <c r="AC10" i="4" l="1"/>
  <c r="Z17" i="10" s="1"/>
  <c r="AB8" i="3"/>
  <c r="AB18" i="3" s="1"/>
  <c r="K25" i="13" l="1"/>
  <c r="Z16" i="10"/>
  <c r="AB19" i="10" s="1"/>
  <c r="AB23" i="10" s="1"/>
  <c r="AB30" i="10" s="1"/>
  <c r="AB38" i="10" s="1"/>
  <c r="AB21" i="8"/>
  <c r="AB22" i="3" s="1"/>
  <c r="AL41" i="3"/>
  <c r="AL44" i="3"/>
  <c r="AM44" i="3" s="1"/>
  <c r="AL43" i="3" l="1"/>
  <c r="AM43" i="3" s="1"/>
  <c r="AL42" i="3"/>
  <c r="AM42" i="3" s="1"/>
  <c r="AL45" i="3"/>
  <c r="AM45" i="3" s="1"/>
  <c r="AL49" i="3" l="1"/>
  <c r="AM49" i="3"/>
  <c r="W25" i="11"/>
  <c r="AB28" i="11" s="1"/>
  <c r="AB29" i="11" s="1"/>
  <c r="AB33" i="11" s="1"/>
  <c r="AK34" i="11" s="1"/>
  <c r="G22" i="14" l="1"/>
  <c r="AK35" i="11"/>
  <c r="G24" i="14" s="1"/>
  <c r="AB21" i="3"/>
  <c r="AB23" i="3" s="1"/>
  <c r="AB25" i="3" s="1"/>
  <c r="AB29" i="3" l="1"/>
  <c r="W6" i="4"/>
  <c r="AC3" i="4" s="1"/>
  <c r="K27" i="13" s="1"/>
  <c r="AC8" i="4" l="1"/>
</calcChain>
</file>

<file path=xl/sharedStrings.xml><?xml version="1.0" encoding="utf-8"?>
<sst xmlns="http://schemas.openxmlformats.org/spreadsheetml/2006/main" count="658" uniqueCount="459">
  <si>
    <t>Name of the Assessee</t>
  </si>
  <si>
    <t>:</t>
  </si>
  <si>
    <t>NID / Passport No.</t>
  </si>
  <si>
    <t>E-TIN No.</t>
  </si>
  <si>
    <t>Year</t>
  </si>
  <si>
    <t>2023-2024</t>
  </si>
  <si>
    <t>Circle</t>
  </si>
  <si>
    <t>2024-2025</t>
  </si>
  <si>
    <t>2025-2026</t>
  </si>
  <si>
    <t>Tax Zone</t>
  </si>
  <si>
    <t>2026-2027</t>
  </si>
  <si>
    <t>2027-2028</t>
  </si>
  <si>
    <t>Assessment Year</t>
  </si>
  <si>
    <t>Residential Status</t>
  </si>
  <si>
    <t>Resident</t>
  </si>
  <si>
    <t>Non-Resident</t>
  </si>
  <si>
    <t>Tax Payer Status</t>
  </si>
  <si>
    <t>Individual</t>
  </si>
  <si>
    <t>Special Category</t>
  </si>
  <si>
    <t>Male</t>
  </si>
  <si>
    <t>Firm</t>
  </si>
  <si>
    <t>Guardian of Physically challenged child/dependent (if any)</t>
  </si>
  <si>
    <t>0 Physically challenged child/depentent</t>
  </si>
  <si>
    <t>Hindu Undivided Family</t>
  </si>
  <si>
    <t>Other</t>
  </si>
  <si>
    <t>Tax Payer Location</t>
  </si>
  <si>
    <t>Date of Birth</t>
  </si>
  <si>
    <t>Day</t>
  </si>
  <si>
    <t>Month</t>
  </si>
  <si>
    <t>Female</t>
  </si>
  <si>
    <t>Father's Name</t>
  </si>
  <si>
    <t>Aged 65 years or above</t>
  </si>
  <si>
    <t>Disabled person</t>
  </si>
  <si>
    <t>Spouse Name</t>
  </si>
  <si>
    <t>Third Gender</t>
  </si>
  <si>
    <t xml:space="preserve">Gazetted war-wounded freedom fighter </t>
  </si>
  <si>
    <t>Spouse E-TIN</t>
  </si>
  <si>
    <t xml:space="preserve">A parent or legal guardian of a person with disability </t>
  </si>
  <si>
    <t>Address</t>
  </si>
  <si>
    <t>Date &amp; Month No</t>
  </si>
  <si>
    <t>Mobile No.</t>
  </si>
  <si>
    <t>Telephone No.</t>
  </si>
  <si>
    <t>E-mail</t>
  </si>
  <si>
    <t>Employer's Name</t>
  </si>
  <si>
    <t>Min tax</t>
  </si>
  <si>
    <t>Dhaka South City Corporation</t>
  </si>
  <si>
    <t>Name of Organisation/Profession</t>
  </si>
  <si>
    <t>Dhaka North City Corporation</t>
  </si>
  <si>
    <t>Chattogram City Corporation</t>
  </si>
  <si>
    <t>Type of Organisation/Profession</t>
  </si>
  <si>
    <t>City Corporation other then Dhaka &amp; Chattogram</t>
  </si>
  <si>
    <t>Out of City Corporation</t>
  </si>
  <si>
    <t>Organisation/Profession Address</t>
  </si>
  <si>
    <t>BIN No</t>
  </si>
  <si>
    <t>Name &amp; TIN of Partners/Members in case of Frim/Association of person</t>
  </si>
  <si>
    <t>Income Year</t>
  </si>
  <si>
    <t xml:space="preserve">30 June, </t>
  </si>
  <si>
    <t>Place of signature</t>
  </si>
  <si>
    <t>Return Signing Date</t>
  </si>
  <si>
    <t>National Board of Revenue</t>
  </si>
  <si>
    <t>IT-11GA (2023)</t>
  </si>
  <si>
    <t>www.nbr.gov.bd</t>
  </si>
  <si>
    <t>For office use</t>
  </si>
  <si>
    <t>Serial no. in return register</t>
  </si>
  <si>
    <t>Return of Individual Taxpayer</t>
  </si>
  <si>
    <t>Volume no. in return register</t>
  </si>
  <si>
    <t>Date of return submission</t>
  </si>
  <si>
    <t>1.</t>
  </si>
  <si>
    <t>Name of the Assessee:</t>
  </si>
  <si>
    <t>2.</t>
  </si>
  <si>
    <t>National Identification Number/Passport Number (If no NID):</t>
  </si>
  <si>
    <t>3.</t>
  </si>
  <si>
    <t xml:space="preserve">TIN: </t>
  </si>
  <si>
    <t>4.</t>
  </si>
  <si>
    <t>(a) Circle:</t>
  </si>
  <si>
    <t>(b) Tax Zone:</t>
  </si>
  <si>
    <t>5.</t>
  </si>
  <si>
    <t>Assessment Year:</t>
  </si>
  <si>
    <t>6.</t>
  </si>
  <si>
    <t>Resident Status:</t>
  </si>
  <si>
    <t xml:space="preserve">Resident  </t>
  </si>
  <si>
    <t>Non-resident</t>
  </si>
  <si>
    <t>7.</t>
  </si>
  <si>
    <t xml:space="preserve">Tick (√) on the box below for getting special benefit: </t>
  </si>
  <si>
    <t xml:space="preserve">A gazetted war-wounded freedom fighter </t>
  </si>
  <si>
    <t>Aged 65 years or more</t>
  </si>
  <si>
    <t>8.</t>
  </si>
  <si>
    <t xml:space="preserve">Date of birth (DDMMYYYY)  </t>
  </si>
  <si>
    <t>9.</t>
  </si>
  <si>
    <t>Name of Spouse:</t>
  </si>
  <si>
    <t>TIN if spouse is an Assessee:</t>
  </si>
  <si>
    <t>10.</t>
  </si>
  <si>
    <t>Address:</t>
  </si>
  <si>
    <t>Telephone:</t>
  </si>
  <si>
    <t>Mobile:</t>
  </si>
  <si>
    <t>e-mail:</t>
  </si>
  <si>
    <t>11.</t>
  </si>
  <si>
    <t>If employed, employer’s name (Latest employer's name in case of multiple employment):</t>
  </si>
  <si>
    <t>12.</t>
  </si>
  <si>
    <t>(a) Name of Organization:</t>
  </si>
  <si>
    <t>(b) Business Identification Number (BIN):</t>
  </si>
  <si>
    <t>13.</t>
  </si>
  <si>
    <t>Name &amp; TIN of Partners/Members in case of Firm/Association of person (If needed, please use separate sheet):</t>
  </si>
  <si>
    <t>Particulars of Income and Tax during the income year ended on</t>
  </si>
  <si>
    <t>TIN:</t>
  </si>
  <si>
    <t xml:space="preserve">Particulars of Total Income  </t>
  </si>
  <si>
    <t>Amount in Taka</t>
  </si>
  <si>
    <t xml:space="preserve">Income from Salaries (as per Schedule 1)   </t>
  </si>
  <si>
    <t xml:space="preserve">Income from Rent (as per Schedule 2)   </t>
  </si>
  <si>
    <t xml:space="preserve">Agricultural income (as per Schedule 3)   </t>
  </si>
  <si>
    <t xml:space="preserve">Income from business (as per Schedule 4)   </t>
  </si>
  <si>
    <t xml:space="preserve">Capital gains </t>
  </si>
  <si>
    <t>Income from Financial Assets (Bank interest/profit, Dividend, Savings Interest, Securities etc.)</t>
  </si>
  <si>
    <t>Income from other sources (Royalty, License fee, Honorarium, Fees, Govt. Cash Incentive etc.)</t>
  </si>
  <si>
    <t xml:space="preserve">Share of income from firm or AOP   </t>
  </si>
  <si>
    <t>Income of minor or spouse (if she/he is not an assessee)</t>
  </si>
  <si>
    <t>Taxable income arising abroad</t>
  </si>
  <si>
    <t xml:space="preserve">Total income (Sum of serial no. 1 to 10)   </t>
  </si>
  <si>
    <t>Tax Computation</t>
  </si>
  <si>
    <t>Gross tax on taxable Income</t>
  </si>
  <si>
    <t xml:space="preserve">Tax rebate (as per Schedule 5)  </t>
  </si>
  <si>
    <t>Net tax after tax rebate (difference between serial no. 12 and 13)</t>
  </si>
  <si>
    <t xml:space="preserve">Minimum tax </t>
  </si>
  <si>
    <t>Tax Payable (Higher of 14 and 15)</t>
  </si>
  <si>
    <t>(a)</t>
  </si>
  <si>
    <t>Net wealth surcharge (if applicable)</t>
  </si>
  <si>
    <t>(b)</t>
  </si>
  <si>
    <t>Environmental surcharge (if applicable)</t>
  </si>
  <si>
    <t xml:space="preserve">Delay Interest, Penalty or any other amount payable under the Income Tax Act (if any)  </t>
  </si>
  <si>
    <t>Total amount payable (16+17+18)</t>
  </si>
  <si>
    <t>Total Income</t>
  </si>
  <si>
    <t>Slab</t>
  </si>
  <si>
    <t>Income</t>
  </si>
  <si>
    <t>Rate</t>
  </si>
  <si>
    <t>Taxable Income</t>
  </si>
  <si>
    <t>Tax</t>
  </si>
  <si>
    <t>On First</t>
  </si>
  <si>
    <t>On Next</t>
  </si>
  <si>
    <t>On Balance</t>
  </si>
  <si>
    <t>Total tax leviable on total income</t>
  </si>
  <si>
    <t>Particulars of Tax Payment</t>
  </si>
  <si>
    <t>Tax deducted or collected at source (Please attach supporting documents)</t>
  </si>
  <si>
    <t>Advance tax paid (Please attach supporting documents)</t>
  </si>
  <si>
    <t>Adjustment of tax refund (if any) [mention assessment year(s) of refund]</t>
  </si>
  <si>
    <t>Amount paid with return  (Please attach supporting documents)</t>
  </si>
  <si>
    <t xml:space="preserve">Total amount paid and adjusted (20+21+22+23)  </t>
  </si>
  <si>
    <t>Excess payment</t>
  </si>
  <si>
    <t>Tax exempted/Tax free income (Please attach supporting documents)</t>
  </si>
  <si>
    <t>List of documents furnished with this Return</t>
  </si>
  <si>
    <t>Verification</t>
  </si>
  <si>
    <t>I,</t>
  </si>
  <si>
    <t>Father/Husband,</t>
  </si>
  <si>
    <t xml:space="preserve"> solemnly declare that to the best of my knowledge and</t>
  </si>
  <si>
    <t>belief the information given in this return and statements and documents annexed or attached herewith are correct and complete.</t>
  </si>
  <si>
    <t>Place:</t>
  </si>
  <si>
    <t xml:space="preserve">Signature </t>
  </si>
  <si>
    <t>Date:</t>
  </si>
  <si>
    <t>Designation &amp; Seal (for other than individual)</t>
  </si>
  <si>
    <t>Schedule 1</t>
  </si>
  <si>
    <t>Following Schedule to be filled if there is income from Salaries</t>
  </si>
  <si>
    <t>a. This part is applicable for employees receiving Salary under Govt. pay scale</t>
  </si>
  <si>
    <t>Particulars</t>
  </si>
  <si>
    <t>Amount of Income (Tk.)</t>
  </si>
  <si>
    <t>Amount of exempted Income (Tk.)</t>
  </si>
  <si>
    <t>Net  taxable Income (Tk.)</t>
  </si>
  <si>
    <t>Basic pay</t>
  </si>
  <si>
    <t>Arrear pay (if not included in taxable income earlier)</t>
  </si>
  <si>
    <t>Special allowance</t>
  </si>
  <si>
    <t>House rent allowance</t>
  </si>
  <si>
    <t>Medical allowance</t>
  </si>
  <si>
    <t>Conveyance allowance</t>
  </si>
  <si>
    <t>Festival Allowance</t>
  </si>
  <si>
    <t>Allowance for support staff</t>
  </si>
  <si>
    <t>Leave allowance</t>
  </si>
  <si>
    <t>Honorarium/ Reward</t>
  </si>
  <si>
    <t>Overtime allowance</t>
  </si>
  <si>
    <t>Baishakhi Allowance</t>
  </si>
  <si>
    <t>Interest accrued on provident fund</t>
  </si>
  <si>
    <t>Lamp grant</t>
  </si>
  <si>
    <t>Gratuity</t>
  </si>
  <si>
    <t>Others, if any (give detail)</t>
  </si>
  <si>
    <t>Total</t>
  </si>
  <si>
    <t>b. This part is applicable for employees other than employees receiving Salary under Govt. pay scale</t>
  </si>
  <si>
    <t>Sl. No.</t>
  </si>
  <si>
    <t>Allowances</t>
  </si>
  <si>
    <t>Advance/Arrear Salary</t>
  </si>
  <si>
    <t>Gratuity, Annuity, Pension or similar benefits</t>
  </si>
  <si>
    <t>Perquisites</t>
  </si>
  <si>
    <t>Benefits  in lieu of or in addition to salary or wages</t>
  </si>
  <si>
    <t>Income from Employees' share scheme</t>
  </si>
  <si>
    <t>Accommodation benefits</t>
  </si>
  <si>
    <t>Car benefits</t>
  </si>
  <si>
    <t>Any other benefits provided by employer</t>
  </si>
  <si>
    <t>Employer's contribution to recognized provident fund</t>
  </si>
  <si>
    <t xml:space="preserve">Total salary income </t>
  </si>
  <si>
    <t>Exempted Part (as per 6th Schedule Part 1 of ITA, 2023)</t>
  </si>
  <si>
    <t xml:space="preserve">Total Income from Salary </t>
  </si>
  <si>
    <t>Schedule 2</t>
  </si>
  <si>
    <t>(Following Schedule to be filled if there is Income from Rent)</t>
  </si>
  <si>
    <t>Location, Description and Ownership of property</t>
  </si>
  <si>
    <t>Total Rent Income Computation</t>
  </si>
  <si>
    <t>Rent receipt or Annual Value (whichever is higher)</t>
  </si>
  <si>
    <t>Advance Rent receipts</t>
  </si>
  <si>
    <t>Value of any other receipts or benefits (in addition to 1 &amp; 2 above)</t>
  </si>
  <si>
    <t>Advance Rent Adjusted</t>
  </si>
  <si>
    <t>Vacancy Allowance</t>
  </si>
  <si>
    <t>Total Rent Income (1+2+3)-4-5</t>
  </si>
  <si>
    <t>Allowable Deductions</t>
  </si>
  <si>
    <t>Repair, Collection, etc.</t>
  </si>
  <si>
    <t>Municipal or Local Tax</t>
  </si>
  <si>
    <t>(c)</t>
  </si>
  <si>
    <t>Land Revenue</t>
  </si>
  <si>
    <t>(d)</t>
  </si>
  <si>
    <t xml:space="preserve">Interest on Loan/Mortgage/Capital Charge    </t>
  </si>
  <si>
    <t>(e)</t>
  </si>
  <si>
    <t>Insurance Premium paid</t>
  </si>
  <si>
    <t>(f)</t>
  </si>
  <si>
    <t>Other, if any</t>
  </si>
  <si>
    <t>Total Admissible deductions</t>
  </si>
  <si>
    <t>Net income from Rent (difference between item 6 and 8)</t>
  </si>
  <si>
    <t>Income belongs to Assessee (in applicable case)</t>
  </si>
  <si>
    <t>Schedule 3</t>
  </si>
  <si>
    <t>(Following to be filled if there is Agricultural Income)</t>
  </si>
  <si>
    <t>Nature of Agriculture:</t>
  </si>
  <si>
    <t>Summary of Income</t>
  </si>
  <si>
    <t>Sale/Turnover/Receipts</t>
  </si>
  <si>
    <t>Gross Profit</t>
  </si>
  <si>
    <t>General Expenses, Selling Expenses, Land Revenue, Rates, Interest on Loan, Insurance Premium and Other expenses</t>
  </si>
  <si>
    <t>Net Income  (difference between item 2 and 3)</t>
  </si>
  <si>
    <t>Schedule 4</t>
  </si>
  <si>
    <t>(Following Schedule to be filled if there is any income from Business or Profession)</t>
  </si>
  <si>
    <t>Name of Business/Profession:</t>
  </si>
  <si>
    <t>Nature of Business/Profession:</t>
  </si>
  <si>
    <t>General, Administrative, Selling and Other expenses</t>
  </si>
  <si>
    <t>Bad Debt Expense</t>
  </si>
  <si>
    <t>Net Profit (2-3-4)</t>
  </si>
  <si>
    <t>Summary of Balance Sheet</t>
  </si>
  <si>
    <t>Cash and Bank Balances</t>
  </si>
  <si>
    <t>Inventories</t>
  </si>
  <si>
    <t>Fixed Asset</t>
  </si>
  <si>
    <t>Other Assets</t>
  </si>
  <si>
    <t xml:space="preserve">Total Assets (6+7+8+9) </t>
  </si>
  <si>
    <t>Opening Capital</t>
  </si>
  <si>
    <t>Net Profit</t>
  </si>
  <si>
    <t>Withdrawal during the Income Year</t>
  </si>
  <si>
    <t>Closing Capital (11+12-13)</t>
  </si>
  <si>
    <t>Liabilities</t>
  </si>
  <si>
    <t>Total Capital and Liabilities (14+15)</t>
  </si>
  <si>
    <t>Schedule 5</t>
  </si>
  <si>
    <t>Following Schedule to be filled by the Assessee Claiming Investment Tax Credit 
(Supporting documents need to enclose)</t>
  </si>
  <si>
    <t xml:space="preserve"> Particulars of applicable Investments for Investment Rebate:</t>
  </si>
  <si>
    <t xml:space="preserve">Life insurance premium or Contractual "Deferred Annuity" paid in Bangladesh </t>
  </si>
  <si>
    <t>Contribution to deposit pension/Monthly Saving scheme (not exceeding allowable limit)</t>
  </si>
  <si>
    <t>Investment in Govt. securities, Unit certificate, Mutual fund, ETF or Joint investment scheme Unit certificate</t>
  </si>
  <si>
    <t>Investment in securities listed with approved Stock Exchange</t>
  </si>
  <si>
    <t>Contribution to Provident Fund to which Provident Fund Act, 1925 applies</t>
  </si>
  <si>
    <t>Self contribution and employer's contribution to  Recognized Provident Fund</t>
  </si>
  <si>
    <t>Contribution to approved Pension Fund</t>
  </si>
  <si>
    <t xml:space="preserve">Contribution to Benevolent Fund and Group Insurance premium </t>
  </si>
  <si>
    <t>Contribution to Zakat Fund</t>
  </si>
  <si>
    <t xml:space="preserve">Others, if any (give details)       </t>
  </si>
  <si>
    <t xml:space="preserve">Total Investment (serial no. 1 to 10)   </t>
  </si>
  <si>
    <t>Tax Rebate Amount</t>
  </si>
  <si>
    <t>IT-10 BB (2023)</t>
  </si>
  <si>
    <t>Statement of expenses relating to Lifestyle</t>
  </si>
  <si>
    <t>(applicable for all Individual Assessee)</t>
  </si>
  <si>
    <t>Particular of Expenses (Annual)</t>
  </si>
  <si>
    <t>Comments</t>
  </si>
  <si>
    <t>Personal &amp; Family Maintenance Expenses</t>
  </si>
  <si>
    <t>Accommodation expenses</t>
  </si>
  <si>
    <t>Personal Transport Expenses</t>
  </si>
  <si>
    <t>Utility Expenses (Electricity Bill, Gas Bill, Water Bill, Telephone Bill, Mobile Bill, Internet Bill etc.)</t>
  </si>
  <si>
    <t>Education Expenses</t>
  </si>
  <si>
    <t>Personal Expenses for Local &amp; Foreign Travel, Vacation etc.</t>
  </si>
  <si>
    <t>Festival &amp; Other Special Expenses</t>
  </si>
  <si>
    <t>Tax Deducted/Collected at Source (including tax deducted on profit of savings certificate) and Tax &amp; Surcharge Paid based on Last Year Tax Return</t>
  </si>
  <si>
    <t>Interest paid on personal loan from Institution &amp; other sources</t>
  </si>
  <si>
    <t>I solemnly declare that to the best of my knowledge and belief the information given in the IT-10BB (2023) is correct and complete.</t>
  </si>
  <si>
    <t>Signature and date</t>
  </si>
  <si>
    <t>IT-10 B (2023)</t>
  </si>
  <si>
    <t>To Whom It May Concern</t>
  </si>
  <si>
    <t>•</t>
  </si>
  <si>
    <t>All Public Servants</t>
  </si>
  <si>
    <t>If the amount of total asset in home and abroad exceeds Taka 40,00,000.</t>
  </si>
  <si>
    <t>The amount of total asset does not exceed Taka 40,00,000 but during the income year owns a motor car or has made an investment in a house property or an apartment in the city corporation area or owns assets outside Bangladesh or being a shareholder director of a company.</t>
  </si>
  <si>
    <t>Every individual assessee, being a non-resident Bangladeshi and individual assessee, being a non-Bangladeshi, shall submit the statement only in respect of assets located in Bangladesh.</t>
  </si>
  <si>
    <t>Sources of Fund:</t>
  </si>
  <si>
    <t>Total income shown in return (as per sl. no.11 of Particulars of Total Income)</t>
  </si>
  <si>
    <t>Tk.</t>
  </si>
  <si>
    <t>Tax Exempted Income (See the instructions mentioned in the return)</t>
  </si>
  <si>
    <t>Receipt of Gift and others</t>
  </si>
  <si>
    <t>Total Sources of fund</t>
  </si>
  <si>
    <t xml:space="preserve">Net wealth as on last date of previous income year  </t>
  </si>
  <si>
    <t>Sum of Sources of fund and net wealth at the last date of the previous income year (1+2)</t>
  </si>
  <si>
    <t>Family Expenditure (Total expenditure as per Form IT-10 BB)</t>
  </si>
  <si>
    <t>Gift Provided/Expenses/Loss not mentioned in IT-10BB</t>
  </si>
  <si>
    <t>Total Expenses and Loss</t>
  </si>
  <si>
    <t>Net wealth as on last date of this income year (difference between serial no. 3 and 4)</t>
  </si>
  <si>
    <t>Personal liabilities (outside business)</t>
  </si>
  <si>
    <t>Institutional liabilities</t>
  </si>
  <si>
    <t>Non-institutional liabilities</t>
  </si>
  <si>
    <t>Other Liabilities</t>
  </si>
  <si>
    <t>Total liabilities outside business</t>
  </si>
  <si>
    <t xml:space="preserve">Gross wealth  (serial no. 5 to 6) </t>
  </si>
  <si>
    <t>Description of assets inside of Bangladesh  (attach separate statement in all applicable cases)</t>
  </si>
  <si>
    <t>Total Business assets</t>
  </si>
  <si>
    <t>Less: Business liabilities (Institutional and non-institutional)</t>
  </si>
  <si>
    <t>Business capital (Difference between assets &amp; liabilities)</t>
  </si>
  <si>
    <t xml:space="preserve"> Directors Shareholdings in Limited Companies </t>
  </si>
  <si>
    <t>Business capital in Partnership Firm</t>
  </si>
  <si>
    <t xml:space="preserve">Non-agricultural property/land/house property (cost price with legal exp./acquired value/construction cost/investment) </t>
  </si>
  <si>
    <t>Description, location and size of non-agricultural property (if needed attach separate sheet)</t>
  </si>
  <si>
    <t>Agricultural property (cost price with legal exp./acquired value)</t>
  </si>
  <si>
    <t>Description, location and size of agricultural property (if needed attach separate sheet)</t>
  </si>
  <si>
    <t>Financial assets</t>
  </si>
  <si>
    <t>(i)</t>
  </si>
  <si>
    <t xml:space="preserve">Share/Debenture/Bond/Securities/Unit Certificate etc. </t>
  </si>
  <si>
    <t>(ii)</t>
  </si>
  <si>
    <t>Savings certificate/Deposit Pension Scheme</t>
  </si>
  <si>
    <t>(iii)</t>
  </si>
  <si>
    <t>Loan given (mention name and TIN of loan receiver)</t>
  </si>
  <si>
    <t>(iv)</t>
  </si>
  <si>
    <t>Fixed Deposit/Term Deposit</t>
  </si>
  <si>
    <t>(v)</t>
  </si>
  <si>
    <t>Provident Fund or Other Fund (if any)</t>
  </si>
  <si>
    <t>(vi)</t>
  </si>
  <si>
    <t>Other investment</t>
  </si>
  <si>
    <t>Total Financial Assets</t>
  </si>
  <si>
    <t>(g)</t>
  </si>
  <si>
    <t>Motor Vehicle (cost value with registration expenses)</t>
  </si>
  <si>
    <t>Mention type of motor vehicle and Registration number</t>
  </si>
  <si>
    <t>(h)</t>
  </si>
  <si>
    <t>Jewellery (quantity)</t>
  </si>
  <si>
    <t>Furniture &amp; Electronic Equipment</t>
  </si>
  <si>
    <t>(j)</t>
  </si>
  <si>
    <t>Other assets [except assets mentioned in sl. K] (give details)</t>
  </si>
  <si>
    <t>(k)</t>
  </si>
  <si>
    <t>Cash and Fund outside business</t>
  </si>
  <si>
    <t>1. Cash at bank</t>
  </si>
  <si>
    <t>2. Cash in hand</t>
  </si>
  <si>
    <t>3. Other cash</t>
  </si>
  <si>
    <t>Total Assets inside of Bangaldesh</t>
  </si>
  <si>
    <t>Total Assets outside of Bangladesh (if applicable)</t>
  </si>
  <si>
    <t>Total Assets inside &amp; outside of Bangladesh (8+9)</t>
  </si>
  <si>
    <t>I solemnly declare that to the best of my knowledge and belief the information given in the IT-10B (2023) is correct and complete.</t>
  </si>
  <si>
    <t>Name &amp; signature of the Assessee</t>
  </si>
  <si>
    <t>Date</t>
  </si>
  <si>
    <t>Instructions to fill up the Return Form</t>
  </si>
  <si>
    <t>(1)</t>
  </si>
  <si>
    <t>This return of income shall be signed and verified by the individual assessee or prescribed person as described;</t>
  </si>
  <si>
    <t>(2)</t>
  </si>
  <si>
    <t>Enclose where applicable:</t>
  </si>
  <si>
    <r>
      <t>Salary statement for salary income; Bank statement for bank interest; Certificate for interest on savings instruments; For income from house property Rent agreement, receipts of municipal tax and land revenue, certificate/statement of house property loan interest if interest on house property loan, insurance premium if premium paid; Copy of assessment/ income statement and balance sheet for partnership income; Documents of capital gain; Dividend warrant for dividend income</t>
    </r>
    <r>
      <rPr>
        <sz val="9"/>
        <rFont val="Times New Roman"/>
        <family val="1"/>
      </rPr>
      <t>; Statement of other income for other income and</t>
    </r>
    <r>
      <rPr>
        <sz val="9"/>
        <color theme="1"/>
        <rFont val="Times New Roman"/>
        <family val="1"/>
      </rPr>
      <t xml:space="preserve"> document in support of investments in savings certificates, LIP, DPS, Zakat, stock/share etc.;</t>
    </r>
  </si>
  <si>
    <t>Depreciation chart claiming depreciation as per prescribed schedule of the Income Tax Act 2023;</t>
  </si>
  <si>
    <t>Computation of income according to Income Tax Act, 2023 (if any);</t>
  </si>
  <si>
    <t>(3)</t>
  </si>
  <si>
    <t>Enclose separate statement for:</t>
  </si>
  <si>
    <t>Any income of the spouse of the assessee (if she/he is not an assessee), minor children and dependant;</t>
  </si>
  <si>
    <t>Tax exempted/ tax free income as per prescribed Schedule and SRO;</t>
  </si>
  <si>
    <t>Tax exempted income declared as per Part 1 of Sixth Schedule of The Income Tax Act 2023;</t>
  </si>
  <si>
    <t>(4)</t>
  </si>
  <si>
    <t>Documents furnished should be signed by the assessee or his/her authorized representative;</t>
  </si>
  <si>
    <t>(5)</t>
  </si>
  <si>
    <t>Furnish the following information:</t>
  </si>
  <si>
    <t>Name, address and TIN of the Firm if the assessee is a partner of any Partnership Firm;</t>
  </si>
  <si>
    <t>Name of the company(ies), address and TIN if the assessee is a director of any company(ies);</t>
  </si>
  <si>
    <t>(6)</t>
  </si>
  <si>
    <t>Assets and Liabilities of self, spouse (if she/he is not an assessee), minor children and dependant(s) to be shown in the IT-10B (2023);</t>
  </si>
  <si>
    <t>(7)</t>
  </si>
  <si>
    <t xml:space="preserve">Signature is mandatory for all the assessee or his/her authorized representative. </t>
  </si>
  <si>
    <t>(8)</t>
  </si>
  <si>
    <t>For individual, signature is also mandatory in IT-10B (2023) and IT-10BB (2023);</t>
  </si>
  <si>
    <t>(9)</t>
  </si>
  <si>
    <t>If needed, please use separate sheet.</t>
  </si>
  <si>
    <t>People's Republic of Bangladesh</t>
  </si>
  <si>
    <t>(Income Tax Office)</t>
  </si>
  <si>
    <t>Acknowledgement Receipt/ Certificate of Return Of Income</t>
  </si>
  <si>
    <t xml:space="preserve">Name of the Assessee: </t>
  </si>
  <si>
    <t>Circle :</t>
  </si>
  <si>
    <t>Tax Zone :</t>
  </si>
  <si>
    <t>Total income shown</t>
  </si>
  <si>
    <t xml:space="preserve">Tk. </t>
  </si>
  <si>
    <t>Total tax paid</t>
  </si>
  <si>
    <t>Seal of Tax Office</t>
  </si>
  <si>
    <t>Signature of Receiving officer with seal.</t>
  </si>
  <si>
    <t>Amount (Tk) </t>
  </si>
  <si>
    <t>Less: </t>
  </si>
  <si>
    <t>Income From Partnership Firm</t>
  </si>
  <si>
    <t>Income From Financial Assets</t>
  </si>
  <si>
    <t>Actual Investment</t>
  </si>
  <si>
    <t>120,000.00 </t>
  </si>
  <si>
    <t>Sanchaypatra Purchase</t>
  </si>
  <si>
    <t>Investment in DPS</t>
  </si>
  <si>
    <t>Total Investment</t>
  </si>
  <si>
    <t>85,350.00 </t>
  </si>
  <si>
    <t>1,000,000.00 </t>
  </si>
  <si>
    <t>5,000.00 </t>
  </si>
  <si>
    <t>450,000.00 </t>
  </si>
  <si>
    <t>10,000.00 </t>
  </si>
  <si>
    <t>SRCO Advisory Services</t>
  </si>
  <si>
    <t>www.srcobd.com</t>
  </si>
  <si>
    <t>Ph- 01880200222</t>
  </si>
  <si>
    <t xml:space="preserve">Income From Employment </t>
  </si>
  <si>
    <t>Income From Rent</t>
  </si>
  <si>
    <t>TDS (TK)</t>
  </si>
  <si>
    <t>Residential</t>
  </si>
  <si>
    <t>Commercial</t>
  </si>
  <si>
    <t>Less: Admisible Expense -  Repair &amp; Maintenance</t>
  </si>
  <si>
    <t>Govt. Employee</t>
  </si>
  <si>
    <t>Non-Govt. Employee</t>
  </si>
  <si>
    <t>Allowable Exemption</t>
  </si>
  <si>
    <t>Gross Salary</t>
  </si>
  <si>
    <t>Basic Salary</t>
  </si>
  <si>
    <t>House Rent Allowance</t>
  </si>
  <si>
    <t>No Car Benefit</t>
  </si>
  <si>
    <t>Full Time Car Below 2500CC</t>
  </si>
  <si>
    <t>Full Time Car Above 2500CC</t>
  </si>
  <si>
    <t>Taxable Salary from Employment</t>
  </si>
  <si>
    <t>Income From Business</t>
  </si>
  <si>
    <t>Interest On Sanchaypatra (U/S: 163)</t>
  </si>
  <si>
    <t>Interest On FDR (U/S: 163)</t>
  </si>
  <si>
    <t>Interest On Bank Account (U/S: 163)</t>
  </si>
  <si>
    <t>Revenue From Agriculture</t>
  </si>
  <si>
    <t>- COGS</t>
  </si>
  <si>
    <t>Investment in Stock Market</t>
  </si>
  <si>
    <t>Life Insurance Premium Paid</t>
  </si>
  <si>
    <t>Policy Value</t>
  </si>
  <si>
    <t>Final Sattlement Income</t>
  </si>
  <si>
    <t>Divident Income</t>
  </si>
  <si>
    <t>Capital Gain from Sale of Share</t>
  </si>
  <si>
    <t>Contributory Recognised PF both Employee &amp; Employer's</t>
  </si>
  <si>
    <t>INVESTMENT</t>
  </si>
  <si>
    <t>Contribution of Recognised PF</t>
  </si>
  <si>
    <t>Email: admin@srcobd.com</t>
  </si>
  <si>
    <t>Agricultural property</t>
  </si>
  <si>
    <t>Other assets (give details)</t>
  </si>
  <si>
    <t>Jewellery</t>
  </si>
  <si>
    <t>Motor Vehicle (cost value)</t>
  </si>
  <si>
    <t xml:space="preserve">Loan given </t>
  </si>
  <si>
    <t xml:space="preserve">Shareholdings in Limited Companies </t>
  </si>
  <si>
    <t>Business capital in Partnership</t>
  </si>
  <si>
    <t>Non-agricultural land</t>
  </si>
  <si>
    <t>Balance as per Last Year</t>
  </si>
  <si>
    <t>Investment During the Year</t>
  </si>
  <si>
    <t>Closing Balance</t>
  </si>
  <si>
    <t>Head of Assets</t>
  </si>
  <si>
    <t>Cash at bank (As per Bank Balance)</t>
  </si>
  <si>
    <t>Non-Institutional Liabilities</t>
  </si>
  <si>
    <t>Institutional Liabilities</t>
  </si>
  <si>
    <t>Expenses for the Year</t>
  </si>
  <si>
    <t>Tax Deducted/Collected at Source and Tax &amp; Surcharge Paid based on Last Year Tax Return</t>
  </si>
  <si>
    <t>Cash in Hand</t>
  </si>
  <si>
    <t>Other Allowances</t>
  </si>
  <si>
    <t>Net Assets Adjustment for Last Year</t>
  </si>
  <si>
    <t>Pervious Year NET Assets Adj.</t>
  </si>
  <si>
    <t>This is my First Return</t>
  </si>
  <si>
    <t>This is my Countinuous Return</t>
  </si>
  <si>
    <t>Your Partner on Tax &amp; VAT Consultancy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</si>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</sst>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[$-5000445]0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555555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1F497D"/>
      <name val="Times New Roman"/>
      <family val="1"/>
    </font>
    <font>
      <b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4"/>
      <name val="Times New Roman"/>
      <family val="1"/>
    </font>
    <font>
      <sz val="12"/>
      <color theme="4"/>
      <name val="Calibri"/>
      <family val="2"/>
      <scheme val="minor"/>
    </font>
    <font>
      <b/>
      <sz val="11"/>
      <color theme="4"/>
      <name val="Times New Roman"/>
      <family val="1"/>
    </font>
    <font>
      <sz val="12"/>
      <color rgb="FF4472C4"/>
      <name val="Times New Roman"/>
      <family val="1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6A6A6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0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3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3" xfId="0" applyFont="1" applyBorder="1"/>
    <xf numFmtId="0" fontId="5" fillId="0" borderId="0" xfId="0" quotePrefix="1" applyFont="1"/>
    <xf numFmtId="0" fontId="5" fillId="0" borderId="24" xfId="0" applyFont="1" applyBorder="1"/>
    <xf numFmtId="49" fontId="5" fillId="0" borderId="0" xfId="0" applyNumberFormat="1" applyFont="1"/>
    <xf numFmtId="1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5" fillId="0" borderId="25" xfId="0" applyNumberFormat="1" applyFont="1" applyBorder="1"/>
    <xf numFmtId="0" fontId="5" fillId="0" borderId="25" xfId="0" applyFont="1" applyBorder="1"/>
    <xf numFmtId="165" fontId="5" fillId="0" borderId="0" xfId="0" applyNumberFormat="1" applyFont="1"/>
    <xf numFmtId="0" fontId="5" fillId="0" borderId="0" xfId="0" quotePrefix="1" applyFont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 applyAlignment="1">
      <alignment horizontal="left"/>
    </xf>
    <xf numFmtId="0" fontId="5" fillId="0" borderId="19" xfId="0" applyFont="1" applyBorder="1"/>
    <xf numFmtId="0" fontId="7" fillId="0" borderId="0" xfId="3" applyFont="1" applyBorder="1" applyAlignment="1"/>
    <xf numFmtId="0" fontId="6" fillId="0" borderId="0" xfId="0" applyFont="1" applyAlignment="1">
      <alignment horizontal="left" vertical="top" wrapText="1"/>
    </xf>
    <xf numFmtId="0" fontId="5" fillId="0" borderId="27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/>
    <xf numFmtId="41" fontId="5" fillId="0" borderId="0" xfId="0" applyNumberFormat="1" applyFont="1"/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9" fontId="5" fillId="0" borderId="0" xfId="2" applyFont="1" applyAlignment="1">
      <alignment horizontal="right" vertical="center"/>
    </xf>
    <xf numFmtId="0" fontId="6" fillId="0" borderId="0" xfId="3" applyFont="1" applyBorder="1" applyAlignment="1"/>
    <xf numFmtId="0" fontId="5" fillId="0" borderId="4" xfId="0" quotePrefix="1" applyFont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top"/>
    </xf>
    <xf numFmtId="0" fontId="5" fillId="0" borderId="29" xfId="0" quotePrefix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1" xfId="0" quotePrefix="1" applyFont="1" applyBorder="1" applyAlignment="1">
      <alignment horizontal="center" vertical="center"/>
    </xf>
    <xf numFmtId="0" fontId="5" fillId="0" borderId="34" xfId="0" quotePrefix="1" applyFont="1" applyBorder="1" applyAlignment="1">
      <alignment horizontal="center" vertical="center"/>
    </xf>
    <xf numFmtId="0" fontId="5" fillId="0" borderId="36" xfId="0" quotePrefix="1" applyFont="1" applyBorder="1" applyAlignment="1">
      <alignment horizontal="center" vertical="center"/>
    </xf>
    <xf numFmtId="0" fontId="5" fillId="0" borderId="38" xfId="0" quotePrefix="1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0" xfId="0" quotePrefix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center" vertical="center"/>
    </xf>
    <xf numFmtId="0" fontId="6" fillId="0" borderId="25" xfId="0" applyFont="1" applyBorder="1"/>
    <xf numFmtId="166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6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center"/>
    </xf>
    <xf numFmtId="0" fontId="6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6" fontId="5" fillId="0" borderId="0" xfId="0" applyNumberFormat="1" applyFont="1" applyAlignment="1">
      <alignment horizontal="left"/>
    </xf>
    <xf numFmtId="49" fontId="6" fillId="0" borderId="0" xfId="0" applyNumberFormat="1" applyFont="1"/>
    <xf numFmtId="0" fontId="6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  <xf numFmtId="0" fontId="5" fillId="0" borderId="21" xfId="0" applyFont="1" applyBorder="1"/>
    <xf numFmtId="166" fontId="5" fillId="0" borderId="0" xfId="0" applyNumberFormat="1" applyFont="1" applyAlignment="1">
      <alignment horizontal="right"/>
    </xf>
    <xf numFmtId="0" fontId="6" fillId="0" borderId="18" xfId="0" applyFont="1" applyBorder="1" applyAlignment="1">
      <alignment vertical="top" wrapText="1"/>
    </xf>
    <xf numFmtId="0" fontId="5" fillId="0" borderId="45" xfId="0" applyFont="1" applyBorder="1"/>
    <xf numFmtId="41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8" xfId="0" applyFont="1" applyBorder="1"/>
    <xf numFmtId="0" fontId="5" fillId="0" borderId="0" xfId="0" quotePrefix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justify" vertical="top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/>
    <xf numFmtId="41" fontId="5" fillId="2" borderId="0" xfId="0" applyNumberFormat="1" applyFont="1" applyFill="1"/>
    <xf numFmtId="166" fontId="5" fillId="0" borderId="0" xfId="0" applyNumberFormat="1" applyFont="1"/>
    <xf numFmtId="0" fontId="5" fillId="0" borderId="0" xfId="0" applyFont="1" applyAlignment="1">
      <alignment wrapText="1"/>
    </xf>
    <xf numFmtId="0" fontId="5" fillId="0" borderId="46" xfId="0" applyFont="1" applyBorder="1"/>
    <xf numFmtId="49" fontId="6" fillId="0" borderId="25" xfId="0" applyNumberFormat="1" applyFont="1" applyBorder="1"/>
    <xf numFmtId="166" fontId="13" fillId="0" borderId="14" xfId="0" applyNumberFormat="1" applyFont="1" applyBorder="1" applyAlignment="1">
      <alignment horizontal="left"/>
    </xf>
    <xf numFmtId="166" fontId="5" fillId="0" borderId="15" xfId="0" applyNumberFormat="1" applyFont="1" applyBorder="1" applyAlignment="1">
      <alignment horizontal="left"/>
    </xf>
    <xf numFmtId="0" fontId="5" fillId="0" borderId="23" xfId="0" quotePrefix="1" applyFont="1" applyBorder="1" applyAlignment="1">
      <alignment horizontal="center"/>
    </xf>
    <xf numFmtId="0" fontId="5" fillId="0" borderId="23" xfId="0" quotePrefix="1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3" xfId="0" quotePrefix="1" applyFont="1" applyBorder="1" applyAlignment="1">
      <alignment vertical="center"/>
    </xf>
    <xf numFmtId="0" fontId="5" fillId="0" borderId="23" xfId="0" quotePrefix="1" applyFont="1" applyBorder="1" applyAlignment="1">
      <alignment horizontal="center" vertical="top"/>
    </xf>
    <xf numFmtId="0" fontId="5" fillId="0" borderId="17" xfId="0" quotePrefix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5" xfId="0" applyFont="1" applyBorder="1"/>
    <xf numFmtId="166" fontId="7" fillId="0" borderId="0" xfId="0" applyNumberFormat="1" applyFont="1" applyAlignment="1">
      <alignment horizontal="left"/>
    </xf>
    <xf numFmtId="166" fontId="5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4"/>
    <xf numFmtId="0" fontId="3" fillId="0" borderId="0" xfId="4" applyFont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/>
    <xf numFmtId="0" fontId="24" fillId="0" borderId="0" xfId="0" applyFont="1"/>
    <xf numFmtId="164" fontId="23" fillId="0" borderId="0" xfId="1" applyNumberFormat="1" applyFont="1"/>
    <xf numFmtId="0" fontId="23" fillId="0" borderId="0" xfId="0" quotePrefix="1" applyFont="1" applyProtection="1">
      <protection locked="0"/>
    </xf>
    <xf numFmtId="1" fontId="24" fillId="3" borderId="4" xfId="0" applyNumberFormat="1" applyFont="1" applyFill="1" applyBorder="1" applyAlignment="1">
      <alignment horizontal="center"/>
    </xf>
    <xf numFmtId="0" fontId="24" fillId="0" borderId="4" xfId="0" applyFont="1" applyBorder="1"/>
    <xf numFmtId="0" fontId="23" fillId="0" borderId="4" xfId="0" applyFont="1" applyBorder="1" applyProtection="1">
      <protection locked="0"/>
    </xf>
    <xf numFmtId="164" fontId="24" fillId="0" borderId="0" xfId="1" applyNumberFormat="1" applyFont="1"/>
    <xf numFmtId="0" fontId="24" fillId="0" borderId="0" xfId="0" applyFont="1" applyAlignment="1">
      <alignment horizontal="left"/>
    </xf>
    <xf numFmtId="0" fontId="24" fillId="0" borderId="4" xfId="0" applyFont="1" applyBorder="1" applyProtection="1">
      <protection locked="0"/>
    </xf>
    <xf numFmtId="0" fontId="25" fillId="0" borderId="4" xfId="0" applyFont="1" applyBorder="1" applyAlignment="1" applyProtection="1">
      <alignment horizontal="left" vertical="top"/>
      <protection locked="0"/>
    </xf>
    <xf numFmtId="164" fontId="23" fillId="0" borderId="0" xfId="1" applyNumberFormat="1" applyFont="1" applyFill="1"/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top"/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4" xfId="0" quotePrefix="1" applyFont="1" applyBorder="1" applyAlignment="1" applyProtection="1">
      <alignment horizontal="left"/>
      <protection locked="0"/>
    </xf>
    <xf numFmtId="164" fontId="24" fillId="0" borderId="4" xfId="1" applyNumberFormat="1" applyFont="1" applyBorder="1"/>
    <xf numFmtId="0" fontId="23" fillId="0" borderId="4" xfId="0" applyFont="1" applyBorder="1"/>
    <xf numFmtId="164" fontId="23" fillId="0" borderId="4" xfId="1" applyNumberFormat="1" applyFont="1" applyBorder="1"/>
    <xf numFmtId="0" fontId="28" fillId="0" borderId="4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/>
    </xf>
    <xf numFmtId="1" fontId="24" fillId="3" borderId="4" xfId="0" applyNumberFormat="1" applyFont="1" applyFill="1" applyBorder="1" applyAlignment="1">
      <alignment horizontal="right"/>
    </xf>
    <xf numFmtId="164" fontId="1" fillId="0" borderId="0" xfId="1" applyNumberFormat="1" applyFont="1"/>
    <xf numFmtId="0" fontId="20" fillId="4" borderId="0" xfId="4" applyFont="1" applyFill="1"/>
    <xf numFmtId="0" fontId="1" fillId="4" borderId="0" xfId="4" applyFill="1"/>
    <xf numFmtId="164" fontId="1" fillId="4" borderId="0" xfId="1" applyNumberFormat="1" applyFont="1" applyFill="1"/>
    <xf numFmtId="0" fontId="21" fillId="4" borderId="0" xfId="4" applyFont="1" applyFill="1"/>
    <xf numFmtId="164" fontId="21" fillId="4" borderId="0" xfId="1" applyNumberFormat="1" applyFont="1" applyFill="1"/>
    <xf numFmtId="4" fontId="21" fillId="4" borderId="0" xfId="4" applyNumberFormat="1" applyFont="1" applyFill="1"/>
    <xf numFmtId="164" fontId="3" fillId="4" borderId="0" xfId="1" applyNumberFormat="1" applyFont="1" applyFill="1"/>
    <xf numFmtId="0" fontId="3" fillId="4" borderId="0" xfId="4" applyFont="1" applyFill="1"/>
    <xf numFmtId="9" fontId="21" fillId="4" borderId="0" xfId="4" applyNumberFormat="1" applyFont="1" applyFill="1"/>
    <xf numFmtId="0" fontId="16" fillId="4" borderId="0" xfId="4" applyFont="1" applyFill="1"/>
    <xf numFmtId="164" fontId="16" fillId="4" borderId="0" xfId="1" applyNumberFormat="1" applyFont="1" applyFill="1"/>
    <xf numFmtId="0" fontId="17" fillId="4" borderId="0" xfId="4" applyFont="1" applyFill="1"/>
    <xf numFmtId="164" fontId="20" fillId="4" borderId="0" xfId="1" applyNumberFormat="1" applyFont="1" applyFill="1"/>
    <xf numFmtId="0" fontId="8" fillId="4" borderId="0" xfId="4" applyFont="1" applyFill="1"/>
    <xf numFmtId="0" fontId="2" fillId="4" borderId="0" xfId="4" applyFont="1" applyFill="1"/>
    <xf numFmtId="0" fontId="22" fillId="4" borderId="0" xfId="4" applyFont="1" applyFill="1"/>
    <xf numFmtId="0" fontId="1" fillId="4" borderId="0" xfId="4" applyFill="1" applyBorder="1"/>
    <xf numFmtId="164" fontId="1" fillId="4" borderId="0" xfId="1" applyNumberFormat="1" applyFont="1" applyFill="1" applyBorder="1"/>
    <xf numFmtId="0" fontId="1" fillId="4" borderId="54" xfId="4" applyFill="1" applyBorder="1"/>
    <xf numFmtId="0" fontId="4" fillId="4" borderId="0" xfId="3" applyFill="1" applyBorder="1"/>
    <xf numFmtId="0" fontId="20" fillId="4" borderId="53" xfId="4" applyFont="1" applyFill="1" applyBorder="1"/>
    <xf numFmtId="0" fontId="20" fillId="4" borderId="0" xfId="4" applyFont="1" applyFill="1" applyBorder="1"/>
    <xf numFmtId="164" fontId="20" fillId="4" borderId="0" xfId="1" applyNumberFormat="1" applyFont="1" applyFill="1" applyBorder="1"/>
    <xf numFmtId="0" fontId="21" fillId="4" borderId="53" xfId="4" applyFont="1" applyFill="1" applyBorder="1"/>
    <xf numFmtId="0" fontId="21" fillId="4" borderId="0" xfId="4" applyFont="1" applyFill="1" applyBorder="1"/>
    <xf numFmtId="164" fontId="21" fillId="4" borderId="0" xfId="1" applyNumberFormat="1" applyFont="1" applyFill="1" applyBorder="1"/>
    <xf numFmtId="164" fontId="21" fillId="4" borderId="4" xfId="1" applyNumberFormat="1" applyFont="1" applyFill="1" applyBorder="1"/>
    <xf numFmtId="43" fontId="1" fillId="4" borderId="0" xfId="1" applyFont="1" applyFill="1" applyBorder="1"/>
    <xf numFmtId="4" fontId="21" fillId="4" borderId="0" xfId="4" applyNumberFormat="1" applyFont="1" applyFill="1" applyBorder="1"/>
    <xf numFmtId="164" fontId="1" fillId="4" borderId="4" xfId="1" applyNumberFormat="1" applyFont="1" applyFill="1" applyBorder="1"/>
    <xf numFmtId="0" fontId="21" fillId="4" borderId="53" xfId="4" quotePrefix="1" applyFont="1" applyFill="1" applyBorder="1"/>
    <xf numFmtId="0" fontId="3" fillId="4" borderId="0" xfId="4" applyFont="1" applyFill="1" applyBorder="1"/>
    <xf numFmtId="164" fontId="3" fillId="4" borderId="0" xfId="1" applyNumberFormat="1" applyFont="1" applyFill="1" applyBorder="1"/>
    <xf numFmtId="0" fontId="3" fillId="4" borderId="53" xfId="4" applyFont="1" applyFill="1" applyBorder="1"/>
    <xf numFmtId="0" fontId="3" fillId="4" borderId="56" xfId="4" applyFont="1" applyFill="1" applyBorder="1"/>
    <xf numFmtId="0" fontId="3" fillId="4" borderId="41" xfId="4" applyFont="1" applyFill="1" applyBorder="1"/>
    <xf numFmtId="164" fontId="3" fillId="4" borderId="41" xfId="1" applyNumberFormat="1" applyFont="1" applyFill="1" applyBorder="1"/>
    <xf numFmtId="0" fontId="1" fillId="4" borderId="57" xfId="4" applyFill="1" applyBorder="1"/>
    <xf numFmtId="0" fontId="21" fillId="5" borderId="4" xfId="4" applyFont="1" applyFill="1" applyBorder="1" applyProtection="1">
      <protection locked="0" hidden="1"/>
    </xf>
    <xf numFmtId="164" fontId="21" fillId="5" borderId="48" xfId="1" applyNumberFormat="1" applyFont="1" applyFill="1" applyBorder="1" applyProtection="1">
      <protection locked="0"/>
    </xf>
    <xf numFmtId="164" fontId="21" fillId="5" borderId="49" xfId="1" applyNumberFormat="1" applyFont="1" applyFill="1" applyBorder="1" applyProtection="1">
      <protection locked="0"/>
    </xf>
    <xf numFmtId="164" fontId="21" fillId="5" borderId="50" xfId="1" applyNumberFormat="1" applyFont="1" applyFill="1" applyBorder="1" applyProtection="1">
      <protection locked="0"/>
    </xf>
    <xf numFmtId="164" fontId="21" fillId="5" borderId="4" xfId="1" applyNumberFormat="1" applyFont="1" applyFill="1" applyBorder="1" applyProtection="1">
      <protection locked="0"/>
    </xf>
    <xf numFmtId="0" fontId="21" fillId="5" borderId="55" xfId="4" applyFont="1" applyFill="1" applyBorder="1" applyProtection="1">
      <protection locked="0"/>
    </xf>
    <xf numFmtId="0" fontId="21" fillId="5" borderId="4" xfId="4" applyFont="1" applyFill="1" applyBorder="1" applyProtection="1">
      <protection locked="0"/>
    </xf>
    <xf numFmtId="164" fontId="1" fillId="5" borderId="4" xfId="1" applyNumberFormat="1" applyFont="1" applyFill="1" applyBorder="1" applyProtection="1">
      <protection locked="0"/>
    </xf>
    <xf numFmtId="164" fontId="1" fillId="4" borderId="28" xfId="1" applyNumberFormat="1" applyFont="1" applyFill="1" applyBorder="1" applyProtection="1">
      <protection hidden="1"/>
    </xf>
    <xf numFmtId="1" fontId="24" fillId="3" borderId="4" xfId="0" applyNumberFormat="1" applyFont="1" applyFill="1" applyBorder="1" applyAlignment="1" applyProtection="1">
      <alignment horizontal="center"/>
      <protection locked="0"/>
    </xf>
    <xf numFmtId="164" fontId="21" fillId="4" borderId="4" xfId="1" applyNumberFormat="1" applyFont="1" applyFill="1" applyBorder="1" applyProtection="1"/>
    <xf numFmtId="0" fontId="5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64" fontId="21" fillId="0" borderId="4" xfId="1" applyNumberFormat="1" applyFont="1" applyBorder="1" applyAlignment="1">
      <alignment vertical="center"/>
    </xf>
    <xf numFmtId="164" fontId="21" fillId="5" borderId="4" xfId="1" applyNumberFormat="1" applyFont="1" applyFill="1" applyBorder="1" applyAlignment="1" applyProtection="1">
      <alignment vertical="center"/>
      <protection locked="0"/>
    </xf>
    <xf numFmtId="164" fontId="21" fillId="0" borderId="4" xfId="1" applyNumberFormat="1" applyFont="1" applyFill="1" applyBorder="1" applyAlignment="1" applyProtection="1">
      <alignment vertical="center"/>
    </xf>
    <xf numFmtId="164" fontId="0" fillId="0" borderId="0" xfId="0" applyNumberFormat="1"/>
    <xf numFmtId="41" fontId="0" fillId="0" borderId="0" xfId="0" applyNumberFormat="1" applyAlignment="1">
      <alignment vertical="center"/>
    </xf>
    <xf numFmtId="0" fontId="21" fillId="5" borderId="4" xfId="0" applyFont="1" applyFill="1" applyBorder="1" applyAlignment="1" applyProtection="1">
      <alignment vertical="center"/>
      <protection locked="0"/>
    </xf>
    <xf numFmtId="41" fontId="29" fillId="2" borderId="0" xfId="0" applyNumberFormat="1" applyFont="1" applyFill="1" applyAlignment="1">
      <alignment vertical="center"/>
    </xf>
    <xf numFmtId="41" fontId="29" fillId="7" borderId="0" xfId="0" applyNumberFormat="1" applyFont="1" applyFill="1" applyAlignment="1">
      <alignment vertical="center"/>
    </xf>
    <xf numFmtId="0" fontId="30" fillId="4" borderId="32" xfId="4" applyFont="1" applyFill="1" applyBorder="1"/>
    <xf numFmtId="0" fontId="31" fillId="4" borderId="32" xfId="4" applyFont="1" applyFill="1" applyBorder="1"/>
    <xf numFmtId="0" fontId="31" fillId="4" borderId="52" xfId="4" applyFont="1" applyFill="1" applyBorder="1"/>
    <xf numFmtId="0" fontId="30" fillId="4" borderId="0" xfId="4" applyFont="1" applyFill="1" applyBorder="1"/>
    <xf numFmtId="0" fontId="31" fillId="4" borderId="0" xfId="4" applyFont="1" applyFill="1" applyBorder="1"/>
    <xf numFmtId="0" fontId="31" fillId="4" borderId="54" xfId="4" applyFont="1" applyFill="1" applyBorder="1"/>
    <xf numFmtId="0" fontId="30" fillId="6" borderId="32" xfId="4" applyFont="1" applyFill="1" applyBorder="1"/>
    <xf numFmtId="0" fontId="32" fillId="6" borderId="32" xfId="0" applyFont="1" applyFill="1" applyBorder="1"/>
    <xf numFmtId="0" fontId="32" fillId="6" borderId="52" xfId="0" applyFont="1" applyFill="1" applyBorder="1"/>
    <xf numFmtId="0" fontId="30" fillId="6" borderId="0" xfId="4" applyFont="1" applyFill="1" applyBorder="1"/>
    <xf numFmtId="0" fontId="32" fillId="6" borderId="0" xfId="0" applyFont="1" applyFill="1" applyBorder="1"/>
    <xf numFmtId="0" fontId="32" fillId="6" borderId="54" xfId="0" applyFont="1" applyFill="1" applyBorder="1"/>
    <xf numFmtId="0" fontId="30" fillId="6" borderId="41" xfId="4" applyFont="1" applyFill="1" applyBorder="1"/>
    <xf numFmtId="0" fontId="32" fillId="6" borderId="41" xfId="0" applyFont="1" applyFill="1" applyBorder="1"/>
    <xf numFmtId="0" fontId="32" fillId="6" borderId="57" xfId="0" applyFont="1" applyFill="1" applyBorder="1"/>
    <xf numFmtId="0" fontId="18" fillId="8" borderId="51" xfId="0" applyFont="1" applyFill="1" applyBorder="1" applyAlignment="1">
      <alignment horizontal="center"/>
    </xf>
    <xf numFmtId="0" fontId="19" fillId="8" borderId="53" xfId="0" applyFont="1" applyFill="1" applyBorder="1" applyAlignment="1">
      <alignment horizontal="center"/>
    </xf>
    <xf numFmtId="0" fontId="33" fillId="0" borderId="32" xfId="0" applyFont="1" applyFill="1" applyBorder="1"/>
    <xf numFmtId="0" fontId="33" fillId="0" borderId="58" xfId="0" applyFont="1" applyFill="1" applyBorder="1"/>
    <xf numFmtId="0" fontId="0" fillId="0" borderId="0" xfId="0" applyFill="1"/>
    <xf numFmtId="0" fontId="33" fillId="0" borderId="0" xfId="0" applyFont="1" applyFill="1"/>
    <xf numFmtId="0" fontId="33" fillId="0" borderId="59" xfId="0" applyFont="1" applyFill="1" applyBorder="1"/>
    <xf numFmtId="0" fontId="34" fillId="0" borderId="54" xfId="0" applyFont="1" applyFill="1" applyBorder="1"/>
    <xf numFmtId="0" fontId="33" fillId="8" borderId="52" xfId="0" applyFont="1" applyFill="1" applyBorder="1"/>
    <xf numFmtId="0" fontId="33" fillId="8" borderId="54" xfId="0" applyFont="1" applyFill="1" applyBorder="1"/>
    <xf numFmtId="0" fontId="4" fillId="8" borderId="56" xfId="3" applyFill="1" applyBorder="1" applyAlignment="1">
      <alignment horizontal="center"/>
    </xf>
    <xf numFmtId="0" fontId="19" fillId="8" borderId="0" xfId="0" applyFont="1" applyFill="1" applyBorder="1" applyAlignment="1"/>
    <xf numFmtId="0" fontId="18" fillId="8" borderId="32" xfId="0" applyFont="1" applyFill="1" applyBorder="1" applyAlignment="1"/>
    <xf numFmtId="0" fontId="33" fillId="8" borderId="41" xfId="0" applyFont="1" applyFill="1" applyBorder="1" applyAlignment="1"/>
    <xf numFmtId="0" fontId="33" fillId="8" borderId="57" xfId="0" applyFont="1" applyFill="1" applyBorder="1" applyAlignment="1"/>
    <xf numFmtId="0" fontId="21" fillId="0" borderId="4" xfId="0" applyFont="1" applyBorder="1" applyAlignment="1">
      <alignment vertical="center" wrapText="1"/>
    </xf>
    <xf numFmtId="0" fontId="24" fillId="3" borderId="1" xfId="0" applyFont="1" applyFill="1" applyBorder="1" applyAlignment="1" applyProtection="1">
      <alignment horizontal="left"/>
      <protection locked="0"/>
    </xf>
    <xf numFmtId="0" fontId="24" fillId="3" borderId="2" xfId="0" applyFont="1" applyFill="1" applyBorder="1" applyAlignment="1" applyProtection="1">
      <alignment horizontal="left"/>
      <protection locked="0"/>
    </xf>
    <xf numFmtId="0" fontId="24" fillId="3" borderId="3" xfId="0" applyFont="1" applyFill="1" applyBorder="1" applyAlignment="1" applyProtection="1">
      <alignment horizontal="left"/>
      <protection locked="0"/>
    </xf>
    <xf numFmtId="49" fontId="24" fillId="3" borderId="1" xfId="0" applyNumberFormat="1" applyFont="1" applyFill="1" applyBorder="1" applyAlignment="1" applyProtection="1">
      <alignment horizontal="left"/>
      <protection locked="0"/>
    </xf>
    <xf numFmtId="49" fontId="24" fillId="3" borderId="2" xfId="0" applyNumberFormat="1" applyFont="1" applyFill="1" applyBorder="1" applyAlignment="1" applyProtection="1">
      <alignment horizontal="left"/>
      <protection locked="0"/>
    </xf>
    <xf numFmtId="49" fontId="24" fillId="3" borderId="3" xfId="0" applyNumberFormat="1" applyFont="1" applyFill="1" applyBorder="1" applyAlignment="1" applyProtection="1">
      <alignment horizontal="left"/>
      <protection locked="0"/>
    </xf>
    <xf numFmtId="1" fontId="24" fillId="3" borderId="1" xfId="0" applyNumberFormat="1" applyFont="1" applyFill="1" applyBorder="1" applyAlignment="1">
      <alignment horizontal="left" vertical="top"/>
    </xf>
    <xf numFmtId="1" fontId="24" fillId="3" borderId="3" xfId="0" applyNumberFormat="1" applyFont="1" applyFill="1" applyBorder="1" applyAlignment="1">
      <alignment horizontal="left" vertical="top"/>
    </xf>
    <xf numFmtId="0" fontId="18" fillId="6" borderId="51" xfId="4" applyFont="1" applyFill="1" applyBorder="1" applyAlignment="1">
      <alignment horizontal="center"/>
    </xf>
    <xf numFmtId="0" fontId="18" fillId="6" borderId="32" xfId="4" applyFont="1" applyFill="1" applyBorder="1" applyAlignment="1">
      <alignment horizontal="center"/>
    </xf>
    <xf numFmtId="0" fontId="4" fillId="6" borderId="56" xfId="3" applyFill="1" applyBorder="1" applyAlignment="1">
      <alignment horizontal="center"/>
    </xf>
    <xf numFmtId="0" fontId="19" fillId="6" borderId="41" xfId="4" applyFont="1" applyFill="1" applyBorder="1" applyAlignment="1">
      <alignment horizontal="center"/>
    </xf>
    <xf numFmtId="0" fontId="19" fillId="6" borderId="53" xfId="4" applyFont="1" applyFill="1" applyBorder="1" applyAlignment="1">
      <alignment horizontal="center"/>
    </xf>
    <xf numFmtId="0" fontId="19" fillId="6" borderId="0" xfId="4" applyFont="1" applyFill="1" applyBorder="1" applyAlignment="1">
      <alignment horizontal="center"/>
    </xf>
    <xf numFmtId="49" fontId="2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 vertical="center"/>
    </xf>
    <xf numFmtId="49" fontId="24" fillId="3" borderId="20" xfId="0" applyNumberFormat="1" applyFont="1" applyFill="1" applyBorder="1" applyAlignment="1" applyProtection="1">
      <alignment horizontal="left"/>
      <protection locked="0"/>
    </xf>
    <xf numFmtId="49" fontId="24" fillId="3" borderId="21" xfId="0" applyNumberFormat="1" applyFont="1" applyFill="1" applyBorder="1" applyAlignment="1" applyProtection="1">
      <alignment horizontal="left"/>
      <protection locked="0"/>
    </xf>
    <xf numFmtId="49" fontId="24" fillId="3" borderId="22" xfId="0" applyNumberFormat="1" applyFont="1" applyFill="1" applyBorder="1" applyAlignment="1" applyProtection="1">
      <alignment horizontal="left"/>
      <protection locked="0"/>
    </xf>
    <xf numFmtId="49" fontId="24" fillId="3" borderId="17" xfId="0" applyNumberFormat="1" applyFont="1" applyFill="1" applyBorder="1" applyAlignment="1" applyProtection="1">
      <alignment horizontal="left"/>
      <protection locked="0"/>
    </xf>
    <xf numFmtId="49" fontId="24" fillId="3" borderId="18" xfId="0" applyNumberFormat="1" applyFont="1" applyFill="1" applyBorder="1" applyAlignment="1" applyProtection="1">
      <alignment horizontal="left"/>
      <protection locked="0"/>
    </xf>
    <xf numFmtId="49" fontId="24" fillId="3" borderId="19" xfId="0" applyNumberFormat="1" applyFont="1" applyFill="1" applyBorder="1" applyAlignment="1" applyProtection="1">
      <alignment horizontal="left"/>
      <protection locked="0"/>
    </xf>
    <xf numFmtId="49" fontId="24" fillId="3" borderId="11" xfId="0" applyNumberFormat="1" applyFont="1" applyFill="1" applyBorder="1" applyAlignment="1" applyProtection="1">
      <alignment horizontal="left"/>
      <protection locked="0"/>
    </xf>
    <xf numFmtId="49" fontId="24" fillId="3" borderId="12" xfId="0" applyNumberFormat="1" applyFont="1" applyFill="1" applyBorder="1" applyAlignment="1" applyProtection="1">
      <alignment horizontal="left"/>
      <protection locked="0"/>
    </xf>
    <xf numFmtId="49" fontId="24" fillId="3" borderId="13" xfId="0" applyNumberFormat="1" applyFont="1" applyFill="1" applyBorder="1" applyAlignment="1" applyProtection="1">
      <alignment horizontal="left"/>
      <protection locked="0"/>
    </xf>
    <xf numFmtId="49" fontId="24" fillId="3" borderId="5" xfId="0" applyNumberFormat="1" applyFont="1" applyFill="1" applyBorder="1" applyAlignment="1" applyProtection="1">
      <alignment horizontal="left"/>
      <protection locked="0"/>
    </xf>
    <xf numFmtId="49" fontId="24" fillId="3" borderId="6" xfId="0" applyNumberFormat="1" applyFont="1" applyFill="1" applyBorder="1" applyAlignment="1" applyProtection="1">
      <alignment horizontal="left"/>
      <protection locked="0"/>
    </xf>
    <xf numFmtId="49" fontId="24" fillId="3" borderId="7" xfId="0" applyNumberFormat="1" applyFont="1" applyFill="1" applyBorder="1" applyAlignment="1" applyProtection="1">
      <alignment horizontal="left"/>
      <protection locked="0"/>
    </xf>
    <xf numFmtId="49" fontId="24" fillId="3" borderId="8" xfId="0" applyNumberFormat="1" applyFont="1" applyFill="1" applyBorder="1" applyAlignment="1" applyProtection="1">
      <alignment horizontal="left"/>
      <protection locked="0"/>
    </xf>
    <xf numFmtId="49" fontId="24" fillId="3" borderId="9" xfId="0" applyNumberFormat="1" applyFont="1" applyFill="1" applyBorder="1" applyAlignment="1" applyProtection="1">
      <alignment horizontal="left"/>
      <protection locked="0"/>
    </xf>
    <xf numFmtId="49" fontId="24" fillId="3" borderId="10" xfId="0" applyNumberFormat="1" applyFont="1" applyFill="1" applyBorder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left"/>
      <protection locked="0"/>
    </xf>
    <xf numFmtId="49" fontId="27" fillId="3" borderId="1" xfId="3" applyNumberFormat="1" applyFont="1" applyFill="1" applyBorder="1" applyAlignment="1" applyProtection="1">
      <alignment horizontal="left"/>
      <protection locked="0"/>
    </xf>
    <xf numFmtId="1" fontId="24" fillId="3" borderId="1" xfId="0" applyNumberFormat="1" applyFont="1" applyFill="1" applyBorder="1" applyAlignment="1">
      <alignment horizontal="right"/>
    </xf>
    <xf numFmtId="1" fontId="24" fillId="3" borderId="3" xfId="0" applyNumberFormat="1" applyFont="1" applyFill="1" applyBorder="1" applyAlignment="1">
      <alignment horizontal="right"/>
    </xf>
    <xf numFmtId="0" fontId="24" fillId="3" borderId="1" xfId="0" quotePrefix="1" applyFont="1" applyFill="1" applyBorder="1" applyAlignment="1" applyProtection="1">
      <alignment horizontal="left"/>
      <protection locked="0"/>
    </xf>
    <xf numFmtId="0" fontId="4" fillId="4" borderId="53" xfId="3" applyFill="1" applyBorder="1" applyAlignment="1">
      <alignment horizontal="center"/>
    </xf>
    <xf numFmtId="0" fontId="1" fillId="4" borderId="0" xfId="4" applyFill="1" applyBorder="1" applyAlignment="1">
      <alignment horizontal="center"/>
    </xf>
    <xf numFmtId="0" fontId="18" fillId="4" borderId="51" xfId="4" applyFont="1" applyFill="1" applyBorder="1" applyAlignment="1">
      <alignment horizontal="center"/>
    </xf>
    <xf numFmtId="0" fontId="18" fillId="4" borderId="32" xfId="4" applyFont="1" applyFill="1" applyBorder="1" applyAlignment="1">
      <alignment horizontal="center"/>
    </xf>
    <xf numFmtId="0" fontId="19" fillId="4" borderId="53" xfId="4" applyFont="1" applyFill="1" applyBorder="1" applyAlignment="1">
      <alignment horizontal="center"/>
    </xf>
    <xf numFmtId="0" fontId="19" fillId="4" borderId="0" xfId="4" applyFont="1" applyFill="1" applyBorder="1" applyAlignment="1">
      <alignment horizontal="center"/>
    </xf>
    <xf numFmtId="0" fontId="4" fillId="8" borderId="56" xfId="3" applyFill="1" applyBorder="1" applyAlignment="1">
      <alignment horizontal="center"/>
    </xf>
    <xf numFmtId="0" fontId="4" fillId="8" borderId="41" xfId="3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19" fillId="8" borderId="53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8" fillId="8" borderId="51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5" xfId="0" applyFont="1" applyBorder="1" applyAlignment="1">
      <alignment horizontal="left" vertical="center"/>
    </xf>
    <xf numFmtId="165" fontId="5" fillId="0" borderId="25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165" fontId="6" fillId="0" borderId="25" xfId="0" applyNumberFormat="1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25" xfId="0" applyFont="1" applyBorder="1" applyAlignment="1">
      <alignment vertical="center"/>
    </xf>
    <xf numFmtId="1" fontId="6" fillId="0" borderId="25" xfId="0" applyNumberFormat="1" applyFont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1" fontId="5" fillId="0" borderId="4" xfId="1" applyNumberFormat="1" applyFont="1" applyBorder="1" applyAlignment="1">
      <alignment horizontal="center"/>
    </xf>
    <xf numFmtId="0" fontId="5" fillId="0" borderId="27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41" fontId="5" fillId="0" borderId="4" xfId="1" applyNumberFormat="1" applyFont="1" applyBorder="1" applyAlignment="1"/>
    <xf numFmtId="41" fontId="5" fillId="0" borderId="4" xfId="1" applyNumberFormat="1" applyFont="1" applyFill="1" applyBorder="1" applyAlignment="1"/>
    <xf numFmtId="41" fontId="5" fillId="0" borderId="4" xfId="0" applyNumberFormat="1" applyFont="1" applyBorder="1"/>
    <xf numFmtId="41" fontId="5" fillId="0" borderId="4" xfId="1" applyNumberFormat="1" applyFont="1" applyFill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25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5" borderId="36" xfId="0" applyFont="1" applyFill="1" applyBorder="1" applyAlignment="1" applyProtection="1">
      <alignment horizontal="center" vertical="center"/>
      <protection locked="0"/>
    </xf>
    <xf numFmtId="0" fontId="5" fillId="5" borderId="36" xfId="0" applyFont="1" applyFill="1" applyBorder="1" applyAlignment="1" applyProtection="1">
      <alignment horizontal="center"/>
      <protection locked="0"/>
    </xf>
    <xf numFmtId="0" fontId="5" fillId="5" borderId="37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vertical="top"/>
    </xf>
    <xf numFmtId="0" fontId="5" fillId="5" borderId="39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 applyAlignment="1" applyProtection="1">
      <alignment horizontal="center"/>
      <protection locked="0"/>
    </xf>
    <xf numFmtId="0" fontId="5" fillId="5" borderId="42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41" fontId="5" fillId="0" borderId="1" xfId="1" applyNumberFormat="1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/>
      <protection locked="0"/>
    </xf>
    <xf numFmtId="0" fontId="5" fillId="5" borderId="33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1" fontId="5" fillId="0" borderId="1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5" fillId="0" borderId="3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41" fontId="5" fillId="0" borderId="14" xfId="1" applyNumberFormat="1" applyFont="1" applyBorder="1" applyAlignment="1">
      <alignment horizontal="center"/>
    </xf>
    <xf numFmtId="41" fontId="5" fillId="0" borderId="15" xfId="1" applyNumberFormat="1" applyFont="1" applyBorder="1" applyAlignment="1">
      <alignment horizontal="center"/>
    </xf>
    <xf numFmtId="41" fontId="5" fillId="0" borderId="16" xfId="1" applyNumberFormat="1" applyFon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5" fillId="0" borderId="0" xfId="1" applyNumberFormat="1" applyFont="1" applyBorder="1" applyAlignment="1">
      <alignment horizontal="center"/>
    </xf>
    <xf numFmtId="41" fontId="5" fillId="0" borderId="24" xfId="1" applyNumberFormat="1" applyFont="1" applyBorder="1" applyAlignment="1">
      <alignment horizontal="center"/>
    </xf>
    <xf numFmtId="41" fontId="5" fillId="0" borderId="17" xfId="1" applyNumberFormat="1" applyFont="1" applyBorder="1" applyAlignment="1">
      <alignment horizontal="center"/>
    </xf>
    <xf numFmtId="41" fontId="5" fillId="0" borderId="18" xfId="1" applyNumberFormat="1" applyFont="1" applyBorder="1" applyAlignment="1">
      <alignment horizontal="center"/>
    </xf>
    <xf numFmtId="41" fontId="5" fillId="0" borderId="19" xfId="1" applyNumberFormat="1" applyFont="1" applyBorder="1" applyAlignment="1">
      <alignment horizontal="center"/>
    </xf>
    <xf numFmtId="164" fontId="5" fillId="5" borderId="1" xfId="1" applyNumberFormat="1" applyFont="1" applyFill="1" applyBorder="1" applyAlignment="1" applyProtection="1">
      <alignment horizontal="center"/>
      <protection locked="0"/>
    </xf>
    <xf numFmtId="164" fontId="5" fillId="5" borderId="2" xfId="1" applyNumberFormat="1" applyFont="1" applyFill="1" applyBorder="1" applyAlignment="1" applyProtection="1">
      <alignment horizontal="center"/>
      <protection locked="0"/>
    </xf>
    <xf numFmtId="164" fontId="5" fillId="5" borderId="3" xfId="1" applyNumberFormat="1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1" fontId="5" fillId="0" borderId="4" xfId="1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/>
    </xf>
    <xf numFmtId="41" fontId="5" fillId="0" borderId="15" xfId="0" applyNumberFormat="1" applyFont="1" applyBorder="1" applyAlignment="1">
      <alignment horizontal="center"/>
    </xf>
    <xf numFmtId="41" fontId="5" fillId="0" borderId="16" xfId="0" applyNumberFormat="1" applyFont="1" applyBorder="1" applyAlignment="1">
      <alignment horizontal="center"/>
    </xf>
    <xf numFmtId="41" fontId="5" fillId="0" borderId="2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5" fillId="0" borderId="24" xfId="0" applyNumberFormat="1" applyFont="1" applyBorder="1" applyAlignment="1">
      <alignment horizontal="center"/>
    </xf>
    <xf numFmtId="41" fontId="5" fillId="0" borderId="17" xfId="0" applyNumberFormat="1" applyFont="1" applyBorder="1" applyAlignment="1">
      <alignment horizontal="center"/>
    </xf>
    <xf numFmtId="41" fontId="5" fillId="0" borderId="18" xfId="0" applyNumberFormat="1" applyFont="1" applyBorder="1" applyAlignment="1">
      <alignment horizontal="center"/>
    </xf>
    <xf numFmtId="41" fontId="5" fillId="0" borderId="19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41" fontId="5" fillId="0" borderId="1" xfId="1" applyNumberFormat="1" applyFont="1" applyBorder="1" applyAlignment="1">
      <alignment horizontal="center"/>
    </xf>
    <xf numFmtId="41" fontId="5" fillId="0" borderId="2" xfId="1" applyNumberFormat="1" applyFont="1" applyBorder="1" applyAlignment="1">
      <alignment horizontal="center"/>
    </xf>
    <xf numFmtId="41" fontId="5" fillId="0" borderId="3" xfId="1" applyNumberFormat="1" applyFont="1" applyBorder="1" applyAlignment="1">
      <alignment horizontal="center"/>
    </xf>
    <xf numFmtId="0" fontId="5" fillId="0" borderId="43" xfId="0" quotePrefix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6" fontId="5" fillId="0" borderId="4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left"/>
    </xf>
    <xf numFmtId="0" fontId="6" fillId="0" borderId="44" xfId="0" applyFont="1" applyBorder="1" applyAlignment="1">
      <alignment horizontal="left" vertical="center"/>
    </xf>
    <xf numFmtId="166" fontId="5" fillId="0" borderId="4" xfId="0" applyNumberFormat="1" applyFont="1" applyBorder="1" applyAlignment="1">
      <alignment horizontal="left" vertical="center"/>
    </xf>
    <xf numFmtId="41" fontId="5" fillId="0" borderId="4" xfId="1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 wrapText="1"/>
    </xf>
    <xf numFmtId="166" fontId="5" fillId="0" borderId="4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46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14" xfId="0" quotePrefix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14" xfId="1" applyNumberFormat="1" applyFont="1" applyBorder="1" applyAlignment="1">
      <alignment horizontal="center" vertical="center"/>
    </xf>
    <xf numFmtId="41" fontId="5" fillId="0" borderId="15" xfId="1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horizontal="center" vertical="center"/>
    </xf>
    <xf numFmtId="41" fontId="5" fillId="0" borderId="17" xfId="1" applyNumberFormat="1" applyFont="1" applyBorder="1" applyAlignment="1">
      <alignment horizontal="center" vertical="center"/>
    </xf>
    <xf numFmtId="41" fontId="5" fillId="0" borderId="18" xfId="1" applyNumberFormat="1" applyFont="1" applyBorder="1" applyAlignment="1">
      <alignment horizontal="center" vertical="center"/>
    </xf>
    <xf numFmtId="41" fontId="5" fillId="0" borderId="19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center" vertical="top"/>
    </xf>
    <xf numFmtId="166" fontId="5" fillId="0" borderId="18" xfId="0" applyNumberFormat="1" applyFont="1" applyBorder="1" applyAlignment="1">
      <alignment horizontal="center" vertical="top"/>
    </xf>
    <xf numFmtId="0" fontId="6" fillId="0" borderId="4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/>
    </xf>
    <xf numFmtId="41" fontId="5" fillId="0" borderId="47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1" fontId="5" fillId="0" borderId="25" xfId="0" applyNumberFormat="1" applyFont="1" applyBorder="1" applyAlignment="1">
      <alignment horizontal="center"/>
    </xf>
    <xf numFmtId="41" fontId="5" fillId="0" borderId="25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/>
    </xf>
    <xf numFmtId="41" fontId="5" fillId="0" borderId="26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18" xfId="0" applyFont="1" applyBorder="1" applyAlignment="1">
      <alignment horizontal="justify" vertical="center"/>
    </xf>
    <xf numFmtId="0" fontId="6" fillId="0" borderId="25" xfId="0" applyFont="1" applyBorder="1" applyAlignment="1">
      <alignment horizontal="left" vertical="center" wrapText="1"/>
    </xf>
    <xf numFmtId="41" fontId="5" fillId="0" borderId="25" xfId="1" applyNumberFormat="1" applyFont="1" applyBorder="1" applyAlignment="1">
      <alignment horizontal="center"/>
    </xf>
    <xf numFmtId="2" fontId="16" fillId="0" borderId="46" xfId="0" applyNumberFormat="1" applyFont="1" applyBorder="1" applyAlignment="1">
      <alignment horizontal="center" vertical="top" wrapText="1"/>
    </xf>
    <xf numFmtId="41" fontId="5" fillId="0" borderId="25" xfId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/>
    </xf>
    <xf numFmtId="0" fontId="5" fillId="0" borderId="0" xfId="0" applyFont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1" fontId="6" fillId="0" borderId="25" xfId="0" applyNumberFormat="1" applyFont="1" applyBorder="1" applyAlignment="1">
      <alignment horizontal="left" vertical="center"/>
    </xf>
    <xf numFmtId="41" fontId="6" fillId="0" borderId="25" xfId="0" applyNumberFormat="1" applyFont="1" applyBorder="1" applyAlignment="1">
      <alignment horizontal="center"/>
    </xf>
    <xf numFmtId="41" fontId="6" fillId="0" borderId="25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quotePrefix="1" applyFont="1" applyAlignment="1">
      <alignment horizontal="center" vertical="center"/>
    </xf>
  </cellXfs>
  <cellStyles count="5">
    <cellStyle name="Comma" xfId="1" builtinId="3"/>
    <cellStyle name="Hyperlink" xfId="3" builtinId="8"/>
    <cellStyle name="Normal" xfId="0" builtinId="0"/>
    <cellStyle name="Normal 2" xfId="4" xr:uid="{106DC98F-94C6-D04B-AF0E-9CBEA220A80D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134470</xdr:colOff>
      <xdr:row>1</xdr:row>
      <xdr:rowOff>78441</xdr:rowOff>
    </xdr:from>
    <xdr:ext cx="78105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3B77F48C-6475-8D41-813C-3F55EEEBF0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170" y="281641"/>
          <a:ext cx="781050" cy="8572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as/d/Masum/Sarwar%20Hasan/Md.%20Sarwar%20Hasan%20-%20Tax%20Computation%20Sheet%20-%202013-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________Bestop/TipsTric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____Excel%20Class%20Files/Chart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ewel/000/000/00000/Masum%201/2014-2015/Sarwar%20Hasan/Md.%20Sarwar%20Hasan%20-%20Tax%20Computation%20Sheet%20-%202013-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LyndaCom/FullGeneral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 Letter"/>
      <sheetName val="Declaration US 19E"/>
      <sheetName val="Sarwar Hassa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mployees"/>
      <sheetName val="MultiFieldData"/>
      <sheetName val="HR List with Duplicates"/>
      <sheetName val="CitySales"/>
      <sheetName val="Budget2013"/>
      <sheetName val="MixedNames"/>
      <sheetName val="AutoFillExamples"/>
      <sheetName val="Profits"/>
      <sheetName val="LocateFormulas"/>
      <sheetName val="AutoSum"/>
      <sheetName val="ChartData"/>
      <sheetName val="CopyNonBlanks"/>
      <sheetName val="MixedReferences"/>
      <sheetName val="Lookups"/>
      <sheetName val="DataValidation"/>
      <sheetName val="Rounding"/>
      <sheetName val="GoalSeek"/>
      <sheetName val="MostCommonNamesInUS"/>
      <sheetName val="TaxDep"/>
      <sheetName val="FifthLine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Data"/>
      <sheetName val="Line Chart"/>
      <sheetName val="Scatter Chart"/>
      <sheetName val="Combination"/>
      <sheetName val="Trendlines"/>
      <sheetName val="SmoothingAverage"/>
      <sheetName val="Gantt Chart"/>
      <sheetName val="BlankCellsCharts"/>
      <sheetName val="BlankOrNA"/>
      <sheetName val="XAxisLabels"/>
      <sheetName val="ChartFilter"/>
      <sheetName val="GrowingChart"/>
      <sheetName val="CalculatorChart"/>
      <sheetName val="LinkedFrozen"/>
      <sheetName val="Dynamic"/>
      <sheetName val="TransparentColumns"/>
      <sheetName val="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Dates</v>
          </cell>
        </row>
        <row r="2">
          <cell r="A2">
            <v>39448</v>
          </cell>
        </row>
        <row r="3">
          <cell r="A3">
            <v>39479</v>
          </cell>
        </row>
        <row r="4">
          <cell r="A4">
            <v>39508</v>
          </cell>
        </row>
        <row r="5">
          <cell r="A5">
            <v>39539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 Letter"/>
      <sheetName val="Declaration US 19E"/>
      <sheetName val="Sarwar Hassan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N"/>
      <sheetName val="RANK"/>
      <sheetName val="ARRAY "/>
      <sheetName val="BLANKS"/>
      <sheetName val="MultiFieldData"/>
      <sheetName val="HR List with Duplicates"/>
      <sheetName val="ProjBudget2010"/>
      <sheetName val="AutoFill"/>
      <sheetName val="Arrays"/>
      <sheetName val="Profits"/>
      <sheetName val="Form"/>
      <sheetName val="TaxDep"/>
      <sheetName val="Lookups"/>
      <sheetName val="TwoWayLookup"/>
      <sheetName val="IndexMatch"/>
      <sheetName val="MasterSSList"/>
      <sheetName val="AutoSum"/>
      <sheetName val="Hyperlinks"/>
      <sheetName val="DataValidation"/>
      <sheetName val="MixedNames"/>
      <sheetName val="FindFormulas"/>
      <sheetName val="MissingTitles"/>
      <sheetName val="Rounding"/>
      <sheetName val="GoalSeek"/>
      <sheetName val="Solver"/>
      <sheetName val="Scenarios"/>
      <sheetName val="MostCommonNamesInUS"/>
      <sheetName val="WellData"/>
      <sheetName val="FifthLineFormatting"/>
      <sheetName val="Time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Excellent</v>
          </cell>
          <cell r="B2">
            <v>99</v>
          </cell>
        </row>
        <row r="3">
          <cell r="A3" t="str">
            <v>Very Good</v>
          </cell>
          <cell r="B3">
            <v>92</v>
          </cell>
        </row>
        <row r="4">
          <cell r="A4" t="str">
            <v>Good</v>
          </cell>
          <cell r="B4">
            <v>85</v>
          </cell>
        </row>
        <row r="5">
          <cell r="A5" t="str">
            <v>Satisfactory</v>
          </cell>
          <cell r="B5">
            <v>78</v>
          </cell>
        </row>
        <row r="6">
          <cell r="A6" t="str">
            <v>Fair</v>
          </cell>
          <cell r="B6">
            <v>71</v>
          </cell>
        </row>
        <row r="7">
          <cell r="A7" t="str">
            <v>Poor</v>
          </cell>
          <cell r="B7">
            <v>65</v>
          </cell>
        </row>
        <row r="8">
          <cell r="A8" t="str">
            <v>Fail</v>
          </cell>
          <cell r="B8">
            <v>50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rcobd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rcobd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rcobd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rcobd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r.gov.bd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0305-A2A2-B648-A09B-531CD2672CEA}">
  <dimension ref="A1:AE67"/>
  <sheetViews>
    <sheetView showGridLines="0" zoomScale="110" zoomScaleNormal="110" workbookViewId="0"/>
  </sheetViews>
  <sheetFormatPr baseColWidth="10" defaultColWidth="8.83203125" defaultRowHeight="14" x14ac:dyDescent="0.15"/>
  <cols>
    <col min="1" max="1" width="3.83203125" style="125" customWidth="1"/>
    <col min="2" max="2" width="8.5" style="126" customWidth="1"/>
    <col min="3" max="3" width="7.6640625" style="126" customWidth="1"/>
    <col min="4" max="4" width="10.33203125" style="126" customWidth="1"/>
    <col min="5" max="5" width="1.5" style="127" customWidth="1"/>
    <col min="6" max="8" width="4.1640625" style="128" customWidth="1"/>
    <col min="9" max="10" width="4.6640625" style="128" customWidth="1"/>
    <col min="11" max="12" width="4.1640625" style="128" customWidth="1"/>
    <col min="13" max="13" width="5.5" style="128" customWidth="1"/>
    <col min="14" max="16" width="4.1640625" style="128" customWidth="1"/>
    <col min="17" max="17" width="5.1640625" style="128" customWidth="1"/>
    <col min="18" max="21" width="8.83203125" style="127"/>
    <col min="22" max="22" width="34" style="127" hidden="1" customWidth="1"/>
    <col min="23" max="23" width="12.5" style="129" hidden="1" customWidth="1"/>
    <col min="24" max="16384" width="8.83203125" style="127"/>
  </cols>
  <sheetData>
    <row r="1" spans="1:31" ht="20" x14ac:dyDescent="0.2">
      <c r="B1" s="249" t="s">
        <v>399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16" t="s">
        <v>401</v>
      </c>
      <c r="N1" s="217"/>
      <c r="O1" s="217"/>
      <c r="P1" s="217"/>
      <c r="Q1" s="218"/>
    </row>
    <row r="2" spans="1:31" ht="16" x14ac:dyDescent="0.2">
      <c r="B2" s="253" t="s">
        <v>457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19" t="s">
        <v>433</v>
      </c>
      <c r="N2" s="220"/>
      <c r="O2" s="220"/>
      <c r="P2" s="220"/>
      <c r="Q2" s="221"/>
    </row>
    <row r="3" spans="1:31" ht="17" thickBot="1" x14ac:dyDescent="0.25">
      <c r="B3" s="251" t="s">
        <v>400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22"/>
      <c r="N3" s="223"/>
      <c r="O3" s="223"/>
      <c r="P3" s="223"/>
      <c r="Q3" s="224"/>
    </row>
    <row r="6" spans="1:31" x14ac:dyDescent="0.15">
      <c r="A6" s="130"/>
      <c r="B6" s="126" t="s">
        <v>0</v>
      </c>
      <c r="E6" s="127" t="s">
        <v>1</v>
      </c>
      <c r="F6" s="244" t="s">
        <v>458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6"/>
    </row>
    <row r="8" spans="1:31" x14ac:dyDescent="0.15">
      <c r="A8" s="130"/>
      <c r="B8" s="126" t="s">
        <v>2</v>
      </c>
      <c r="E8" s="127" t="s">
        <v>1</v>
      </c>
      <c r="F8" s="244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6"/>
    </row>
    <row r="10" spans="1:31" x14ac:dyDescent="0.15">
      <c r="A10" s="130"/>
      <c r="B10" s="126" t="s">
        <v>3</v>
      </c>
      <c r="E10" s="127" t="s">
        <v>1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V10" s="132" t="s">
        <v>4</v>
      </c>
    </row>
    <row r="11" spans="1:31" x14ac:dyDescent="0.15">
      <c r="V11" s="133" t="s">
        <v>5</v>
      </c>
      <c r="W11" s="134"/>
      <c r="X11" s="128"/>
      <c r="Y11" s="128"/>
      <c r="Z11" s="128"/>
      <c r="AA11" s="128"/>
      <c r="AB11" s="128"/>
      <c r="AC11" s="128"/>
      <c r="AD11" s="128"/>
      <c r="AE11" s="128"/>
    </row>
    <row r="12" spans="1:31" x14ac:dyDescent="0.15">
      <c r="A12" s="130"/>
      <c r="B12" s="126" t="s">
        <v>6</v>
      </c>
      <c r="E12" s="127" t="s">
        <v>1</v>
      </c>
      <c r="F12" s="282">
        <v>0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3"/>
      <c r="V12" s="133" t="s">
        <v>7</v>
      </c>
      <c r="W12" s="134"/>
      <c r="X12" s="128"/>
      <c r="Y12" s="128"/>
      <c r="Z12" s="128"/>
      <c r="AA12" s="128"/>
      <c r="AB12" s="128"/>
      <c r="AC12" s="128"/>
      <c r="AD12" s="128"/>
      <c r="AE12" s="128"/>
    </row>
    <row r="13" spans="1:31" x14ac:dyDescent="0.15"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V13" s="133" t="s">
        <v>8</v>
      </c>
      <c r="W13" s="134"/>
      <c r="X13" s="128"/>
      <c r="Y13" s="128"/>
      <c r="Z13" s="128"/>
      <c r="AA13" s="128"/>
      <c r="AB13" s="128"/>
      <c r="AC13" s="128"/>
      <c r="AD13" s="128"/>
      <c r="AE13" s="128"/>
    </row>
    <row r="14" spans="1:31" x14ac:dyDescent="0.15">
      <c r="A14" s="130"/>
      <c r="B14" s="126" t="s">
        <v>9</v>
      </c>
      <c r="E14" s="127" t="s">
        <v>1</v>
      </c>
      <c r="F14" s="241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3"/>
      <c r="V14" s="133" t="s">
        <v>10</v>
      </c>
      <c r="W14" s="134"/>
      <c r="X14" s="128"/>
      <c r="Y14" s="128"/>
      <c r="Z14" s="128"/>
      <c r="AA14" s="128"/>
      <c r="AB14" s="128"/>
      <c r="AC14" s="128"/>
      <c r="AD14" s="128"/>
      <c r="AE14" s="128"/>
    </row>
    <row r="15" spans="1:31" x14ac:dyDescent="0.15"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V15" s="133" t="s">
        <v>11</v>
      </c>
      <c r="W15" s="134"/>
      <c r="X15" s="128"/>
      <c r="Y15" s="128"/>
      <c r="Z15" s="128"/>
      <c r="AA15" s="128"/>
      <c r="AB15" s="128"/>
      <c r="AC15" s="128"/>
      <c r="AD15" s="128"/>
      <c r="AE15" s="128"/>
    </row>
    <row r="16" spans="1:31" x14ac:dyDescent="0.15">
      <c r="A16" s="130"/>
      <c r="B16" s="126" t="s">
        <v>12</v>
      </c>
      <c r="E16" s="127" t="s">
        <v>1</v>
      </c>
      <c r="F16" s="241" t="s">
        <v>7</v>
      </c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/>
      <c r="V16" s="126"/>
      <c r="W16" s="134"/>
      <c r="X16" s="128"/>
      <c r="Y16" s="128"/>
      <c r="Z16" s="128"/>
      <c r="AA16" s="128"/>
      <c r="AB16" s="128"/>
      <c r="AC16" s="128"/>
      <c r="AD16" s="128"/>
      <c r="AE16" s="128"/>
    </row>
    <row r="17" spans="1:31" x14ac:dyDescent="0.15"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V17" s="136" t="str">
        <f>B18</f>
        <v>Residential Status</v>
      </c>
      <c r="W17" s="134"/>
      <c r="X17" s="128"/>
      <c r="Y17" s="128"/>
      <c r="Z17" s="128"/>
      <c r="AA17" s="128"/>
      <c r="AB17" s="128"/>
      <c r="AC17" s="128"/>
      <c r="AD17" s="128"/>
      <c r="AE17" s="128"/>
    </row>
    <row r="18" spans="1:31" x14ac:dyDescent="0.15">
      <c r="A18" s="130"/>
      <c r="B18" s="126" t="s">
        <v>13</v>
      </c>
      <c r="E18" s="127" t="s">
        <v>1</v>
      </c>
      <c r="F18" s="241" t="s">
        <v>14</v>
      </c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3"/>
      <c r="V18" s="133" t="s">
        <v>14</v>
      </c>
      <c r="W18" s="134"/>
      <c r="X18" s="128"/>
      <c r="Y18" s="128"/>
      <c r="Z18" s="128"/>
      <c r="AA18" s="128"/>
      <c r="AB18" s="128"/>
      <c r="AC18" s="128"/>
      <c r="AD18" s="128"/>
      <c r="AE18" s="128"/>
    </row>
    <row r="19" spans="1:31" x14ac:dyDescent="0.15"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V19" s="133" t="s">
        <v>15</v>
      </c>
      <c r="W19" s="134"/>
      <c r="X19" s="128"/>
      <c r="Y19" s="128"/>
      <c r="Z19" s="128"/>
      <c r="AA19" s="128"/>
      <c r="AB19" s="128"/>
      <c r="AC19" s="128"/>
      <c r="AD19" s="128"/>
      <c r="AE19" s="128"/>
    </row>
    <row r="20" spans="1:31" x14ac:dyDescent="0.15">
      <c r="A20" s="130"/>
      <c r="B20" s="126" t="s">
        <v>16</v>
      </c>
      <c r="E20" s="127" t="s">
        <v>1</v>
      </c>
      <c r="F20" s="241" t="s">
        <v>17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3"/>
      <c r="V20" s="126"/>
      <c r="W20" s="134"/>
    </row>
    <row r="21" spans="1:31" x14ac:dyDescent="0.15"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V21" s="136" t="str">
        <f>B20</f>
        <v>Tax Payer Status</v>
      </c>
      <c r="W21" s="134"/>
    </row>
    <row r="22" spans="1:31" x14ac:dyDescent="0.15">
      <c r="A22" s="130"/>
      <c r="B22" s="126" t="s">
        <v>18</v>
      </c>
      <c r="E22" s="127" t="s">
        <v>1</v>
      </c>
      <c r="F22" s="241" t="s">
        <v>19</v>
      </c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3"/>
      <c r="V22" s="133" t="s">
        <v>17</v>
      </c>
    </row>
    <row r="23" spans="1:31" x14ac:dyDescent="0.15">
      <c r="A23" s="130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V23" s="133" t="s">
        <v>20</v>
      </c>
    </row>
    <row r="24" spans="1:31" x14ac:dyDescent="0.15">
      <c r="A24" s="130"/>
      <c r="B24" s="261" t="s">
        <v>21</v>
      </c>
      <c r="C24" s="261"/>
      <c r="D24" s="261"/>
      <c r="F24" s="278" t="s">
        <v>22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V24" s="137" t="s">
        <v>23</v>
      </c>
    </row>
    <row r="25" spans="1:31" ht="23.5" customHeight="1" x14ac:dyDescent="0.15">
      <c r="B25" s="261"/>
      <c r="C25" s="261"/>
      <c r="D25" s="261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V25" s="133" t="s">
        <v>24</v>
      </c>
      <c r="W25" s="138"/>
      <c r="X25" s="128"/>
      <c r="Y25" s="128"/>
      <c r="Z25" s="128"/>
      <c r="AA25" s="128"/>
      <c r="AB25" s="128"/>
      <c r="AC25" s="128"/>
      <c r="AD25" s="128"/>
      <c r="AE25" s="128"/>
    </row>
    <row r="26" spans="1:31" x14ac:dyDescent="0.15">
      <c r="A26" s="130"/>
      <c r="B26" s="126" t="s">
        <v>25</v>
      </c>
      <c r="E26" s="127" t="s">
        <v>1</v>
      </c>
      <c r="F26" s="241" t="s">
        <v>47</v>
      </c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3"/>
      <c r="V26" s="125"/>
      <c r="W26" s="138"/>
      <c r="X26" s="128"/>
      <c r="Y26" s="128"/>
      <c r="Z26" s="128"/>
      <c r="AA26" s="128"/>
      <c r="AB26" s="128"/>
      <c r="AC26" s="128"/>
      <c r="AD26" s="128"/>
      <c r="AE26" s="128"/>
    </row>
    <row r="27" spans="1:31" x14ac:dyDescent="0.15">
      <c r="V27" s="126" t="str">
        <f>B22</f>
        <v>Special Category</v>
      </c>
      <c r="X27" s="128"/>
      <c r="Y27" s="128"/>
      <c r="Z27" s="128"/>
      <c r="AA27" s="128"/>
      <c r="AB27" s="128"/>
      <c r="AC27" s="128"/>
      <c r="AD27" s="128"/>
      <c r="AE27" s="128"/>
    </row>
    <row r="28" spans="1:31" x14ac:dyDescent="0.15">
      <c r="A28" s="130"/>
      <c r="B28" s="126" t="s">
        <v>26</v>
      </c>
      <c r="E28" s="127" t="s">
        <v>1</v>
      </c>
      <c r="F28" s="131" t="s">
        <v>27</v>
      </c>
      <c r="G28" s="197">
        <v>0</v>
      </c>
      <c r="H28" s="197">
        <v>0</v>
      </c>
      <c r="I28" s="280" t="s">
        <v>28</v>
      </c>
      <c r="J28" s="281"/>
      <c r="K28" s="197">
        <v>0</v>
      </c>
      <c r="L28" s="197">
        <v>0</v>
      </c>
      <c r="M28" s="148" t="s">
        <v>4</v>
      </c>
      <c r="N28" s="197">
        <v>1</v>
      </c>
      <c r="O28" s="197">
        <v>9</v>
      </c>
      <c r="P28" s="197">
        <v>7</v>
      </c>
      <c r="Q28" s="197">
        <v>9</v>
      </c>
      <c r="V28" s="125" t="s">
        <v>19</v>
      </c>
      <c r="W28" s="129">
        <v>350000</v>
      </c>
      <c r="X28" s="128"/>
      <c r="Y28" s="128"/>
      <c r="Z28" s="128"/>
      <c r="AA28" s="128"/>
      <c r="AB28" s="128"/>
      <c r="AC28" s="128"/>
      <c r="AD28" s="128"/>
      <c r="AE28" s="128"/>
    </row>
    <row r="29" spans="1:31" x14ac:dyDescent="0.15">
      <c r="V29" s="139" t="s">
        <v>29</v>
      </c>
      <c r="W29" s="129">
        <v>400000</v>
      </c>
      <c r="X29" s="128"/>
      <c r="Y29" s="128"/>
      <c r="Z29" s="128"/>
      <c r="AA29" s="128"/>
      <c r="AB29" s="128"/>
      <c r="AC29" s="128"/>
      <c r="AD29" s="128"/>
      <c r="AE29" s="128"/>
    </row>
    <row r="30" spans="1:31" x14ac:dyDescent="0.15">
      <c r="A30" s="130"/>
      <c r="B30" s="126" t="s">
        <v>30</v>
      </c>
      <c r="E30" s="127" t="s">
        <v>1</v>
      </c>
      <c r="F30" s="244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6"/>
      <c r="V30" s="140" t="s">
        <v>31</v>
      </c>
      <c r="W30" s="129">
        <v>400000</v>
      </c>
      <c r="X30" s="128"/>
      <c r="Y30" s="128"/>
      <c r="Z30" s="128"/>
      <c r="AA30" s="128"/>
      <c r="AB30" s="128"/>
      <c r="AC30" s="128"/>
      <c r="AD30" s="128"/>
      <c r="AE30" s="128"/>
    </row>
    <row r="31" spans="1:31" x14ac:dyDescent="0.15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V31" s="140" t="s">
        <v>32</v>
      </c>
      <c r="W31" s="129">
        <v>475000</v>
      </c>
      <c r="X31" s="128"/>
      <c r="Y31" s="128"/>
      <c r="Z31" s="128"/>
      <c r="AA31" s="128"/>
      <c r="AB31" s="128"/>
      <c r="AC31" s="128"/>
      <c r="AD31" s="128"/>
      <c r="AE31" s="128"/>
    </row>
    <row r="32" spans="1:31" x14ac:dyDescent="0.15">
      <c r="A32" s="130"/>
      <c r="B32" s="126" t="s">
        <v>33</v>
      </c>
      <c r="E32" s="127" t="s">
        <v>1</v>
      </c>
      <c r="F32" s="244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6"/>
      <c r="V32" s="141" t="s">
        <v>34</v>
      </c>
      <c r="W32" s="129">
        <v>475000</v>
      </c>
      <c r="X32" s="128"/>
      <c r="Y32" s="128"/>
      <c r="Z32" s="128"/>
      <c r="AA32" s="128"/>
      <c r="AB32" s="128"/>
      <c r="AC32" s="128"/>
      <c r="AD32" s="128"/>
      <c r="AE32" s="128"/>
    </row>
    <row r="33" spans="1:31" x14ac:dyDescent="0.15"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V33" s="125" t="s">
        <v>35</v>
      </c>
      <c r="W33" s="129">
        <v>500000</v>
      </c>
      <c r="X33" s="128"/>
      <c r="Y33" s="128"/>
      <c r="Z33" s="128"/>
      <c r="AA33" s="128"/>
      <c r="AB33" s="128"/>
      <c r="AC33" s="128"/>
      <c r="AD33" s="128"/>
      <c r="AE33" s="128"/>
    </row>
    <row r="34" spans="1:31" x14ac:dyDescent="0.15">
      <c r="A34" s="130"/>
      <c r="B34" s="126" t="s">
        <v>36</v>
      </c>
      <c r="E34" s="127" t="s">
        <v>1</v>
      </c>
      <c r="F34" s="244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6"/>
      <c r="V34" s="140" t="s">
        <v>37</v>
      </c>
      <c r="W34" s="129">
        <v>50000</v>
      </c>
      <c r="X34" s="128"/>
      <c r="Y34" s="128"/>
      <c r="Z34" s="128"/>
      <c r="AA34" s="128"/>
      <c r="AB34" s="128"/>
      <c r="AC34" s="128"/>
      <c r="AD34" s="128"/>
      <c r="AE34" s="128"/>
    </row>
    <row r="35" spans="1:31" x14ac:dyDescent="0.15"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W35" s="134"/>
      <c r="X35" s="128"/>
      <c r="Y35" s="128"/>
      <c r="Z35" s="128"/>
      <c r="AA35" s="128"/>
      <c r="AB35" s="128"/>
      <c r="AC35" s="128"/>
      <c r="AD35" s="128"/>
      <c r="AE35" s="128"/>
    </row>
    <row r="36" spans="1:31" x14ac:dyDescent="0.15">
      <c r="B36" s="126" t="s">
        <v>38</v>
      </c>
      <c r="E36" s="127" t="s">
        <v>1</v>
      </c>
      <c r="F36" s="272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4"/>
      <c r="V36" s="136" t="s">
        <v>39</v>
      </c>
      <c r="X36" s="128"/>
      <c r="Y36" s="128"/>
      <c r="Z36" s="128"/>
      <c r="AA36" s="128"/>
      <c r="AB36" s="128"/>
      <c r="AC36" s="128"/>
      <c r="AD36" s="128"/>
      <c r="AE36" s="128"/>
    </row>
    <row r="37" spans="1:31" x14ac:dyDescent="0.15">
      <c r="A37" s="130"/>
      <c r="F37" s="275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7"/>
      <c r="V37" s="142">
        <v>0</v>
      </c>
      <c r="W37" s="134" t="str">
        <f>V37&amp;" Physically challenged child/depentent"</f>
        <v>0 Physically challenged child/depentent</v>
      </c>
      <c r="X37" s="128"/>
      <c r="Y37" s="128"/>
      <c r="Z37" s="128"/>
      <c r="AA37" s="128"/>
      <c r="AB37" s="128"/>
      <c r="AC37" s="128"/>
      <c r="AD37" s="128"/>
      <c r="AE37" s="128"/>
    </row>
    <row r="38" spans="1:31" x14ac:dyDescent="0.15">
      <c r="F38" s="275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7"/>
      <c r="V38" s="142">
        <v>1</v>
      </c>
      <c r="W38" s="134" t="str">
        <f t="shared" ref="W38" si="0">V38&amp;" Physically challenged child/depentent"</f>
        <v>1 Physically challenged child/depentent</v>
      </c>
      <c r="X38" s="128"/>
      <c r="Y38" s="128"/>
      <c r="Z38" s="128"/>
      <c r="AA38" s="128"/>
      <c r="AB38" s="128"/>
      <c r="AC38" s="128"/>
      <c r="AD38" s="128"/>
      <c r="AE38" s="128"/>
    </row>
    <row r="39" spans="1:31" x14ac:dyDescent="0.15">
      <c r="F39" s="269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1"/>
      <c r="V39" s="142">
        <v>2</v>
      </c>
      <c r="W39" s="134" t="str">
        <f>V39&amp;" Physically challenged childs/depentents"</f>
        <v>2 Physically challenged childs/depentents</v>
      </c>
      <c r="X39" s="128"/>
      <c r="Y39" s="128"/>
      <c r="Z39" s="128"/>
      <c r="AA39" s="128"/>
      <c r="AB39" s="128"/>
      <c r="AC39" s="128"/>
      <c r="AD39" s="128"/>
      <c r="AE39" s="128"/>
    </row>
    <row r="40" spans="1:31" x14ac:dyDescent="0.15"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V40" s="142">
        <v>3</v>
      </c>
      <c r="W40" s="134" t="str">
        <f t="shared" ref="W40:W42" si="1">V40&amp;" Physically challenged childs/depentents"</f>
        <v>3 Physically challenged childs/depentents</v>
      </c>
      <c r="X40" s="128"/>
      <c r="Y40" s="128"/>
      <c r="Z40" s="128"/>
      <c r="AA40" s="128"/>
      <c r="AB40" s="128"/>
      <c r="AC40" s="128"/>
      <c r="AD40" s="128"/>
      <c r="AE40" s="128"/>
    </row>
    <row r="41" spans="1:31" x14ac:dyDescent="0.15">
      <c r="A41" s="130"/>
      <c r="B41" s="126" t="s">
        <v>40</v>
      </c>
      <c r="E41" s="127" t="s">
        <v>1</v>
      </c>
      <c r="F41" s="244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6"/>
      <c r="V41" s="142">
        <v>4</v>
      </c>
      <c r="W41" s="134" t="str">
        <f t="shared" si="1"/>
        <v>4 Physically challenged childs/depentents</v>
      </c>
      <c r="X41" s="128"/>
      <c r="Y41" s="128"/>
      <c r="Z41" s="128"/>
      <c r="AA41" s="128"/>
      <c r="AB41" s="128"/>
      <c r="AC41" s="128"/>
      <c r="AD41" s="128"/>
      <c r="AE41" s="128"/>
    </row>
    <row r="42" spans="1:31" x14ac:dyDescent="0.15"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V42" s="142">
        <v>5</v>
      </c>
      <c r="W42" s="134" t="str">
        <f t="shared" si="1"/>
        <v>5 Physically challenged childs/depentents</v>
      </c>
      <c r="X42" s="128"/>
      <c r="Y42" s="128"/>
      <c r="Z42" s="128"/>
      <c r="AA42" s="128"/>
      <c r="AB42" s="128"/>
      <c r="AC42" s="128"/>
      <c r="AD42" s="128"/>
      <c r="AE42" s="128"/>
    </row>
    <row r="43" spans="1:31" x14ac:dyDescent="0.15">
      <c r="A43" s="130"/>
      <c r="B43" s="126" t="s">
        <v>41</v>
      </c>
      <c r="E43" s="127" t="s">
        <v>1</v>
      </c>
      <c r="F43" s="244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6"/>
      <c r="V43" s="142">
        <v>6</v>
      </c>
      <c r="W43" s="134"/>
      <c r="X43" s="128"/>
      <c r="Y43" s="128"/>
      <c r="Z43" s="128"/>
      <c r="AA43" s="128"/>
      <c r="AB43" s="128"/>
      <c r="AC43" s="128"/>
      <c r="AD43" s="128"/>
      <c r="AE43" s="128"/>
    </row>
    <row r="44" spans="1:31" x14ac:dyDescent="0.15"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V44" s="142">
        <v>7</v>
      </c>
      <c r="W44" s="134"/>
      <c r="X44" s="128"/>
      <c r="Y44" s="128"/>
      <c r="Z44" s="128"/>
      <c r="AA44" s="128"/>
      <c r="AB44" s="128"/>
      <c r="AC44" s="128"/>
      <c r="AD44" s="128"/>
      <c r="AE44" s="128"/>
    </row>
    <row r="45" spans="1:31" x14ac:dyDescent="0.15">
      <c r="A45" s="130"/>
      <c r="B45" s="126" t="s">
        <v>42</v>
      </c>
      <c r="E45" s="127" t="s">
        <v>1</v>
      </c>
      <c r="F45" s="279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6"/>
      <c r="V45" s="142">
        <v>8</v>
      </c>
      <c r="W45" s="134"/>
      <c r="X45" s="128"/>
      <c r="Y45" s="128"/>
      <c r="Z45" s="128"/>
      <c r="AA45" s="128"/>
      <c r="AB45" s="128"/>
      <c r="AC45" s="128"/>
      <c r="AD45" s="128"/>
      <c r="AE45" s="128"/>
    </row>
    <row r="46" spans="1:31" x14ac:dyDescent="0.15"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V46" s="142">
        <v>9</v>
      </c>
      <c r="W46" s="134"/>
      <c r="X46" s="128"/>
      <c r="Y46" s="128"/>
      <c r="Z46" s="128"/>
      <c r="AA46" s="128"/>
      <c r="AB46" s="128"/>
      <c r="AC46" s="128"/>
      <c r="AD46" s="128"/>
      <c r="AE46" s="128"/>
    </row>
    <row r="47" spans="1:31" x14ac:dyDescent="0.15">
      <c r="A47" s="130"/>
      <c r="B47" s="126" t="s">
        <v>43</v>
      </c>
      <c r="E47" s="127" t="s">
        <v>1</v>
      </c>
      <c r="F47" s="244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6"/>
      <c r="X47" s="128"/>
      <c r="Y47" s="128"/>
      <c r="Z47" s="128"/>
      <c r="AA47" s="128"/>
      <c r="AB47" s="128"/>
      <c r="AC47" s="128"/>
      <c r="AD47" s="128"/>
      <c r="AE47" s="128"/>
    </row>
    <row r="48" spans="1:31" x14ac:dyDescent="0.15">
      <c r="A48" s="130"/>
      <c r="F48" s="244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6"/>
      <c r="V48" s="132" t="str">
        <f>B26</f>
        <v>Tax Payer Location</v>
      </c>
      <c r="W48" s="143" t="s">
        <v>44</v>
      </c>
      <c r="X48" s="128"/>
      <c r="Y48" s="128"/>
      <c r="Z48" s="128"/>
      <c r="AA48" s="128"/>
      <c r="AB48" s="128"/>
      <c r="AC48" s="128"/>
      <c r="AD48" s="128"/>
      <c r="AE48" s="128"/>
    </row>
    <row r="49" spans="1:30" x14ac:dyDescent="0.15"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V49" s="144" t="s">
        <v>45</v>
      </c>
      <c r="W49" s="145">
        <v>5000</v>
      </c>
    </row>
    <row r="50" spans="1:30" x14ac:dyDescent="0.15">
      <c r="A50" s="130"/>
      <c r="B50" s="126" t="s">
        <v>46</v>
      </c>
      <c r="E50" s="127" t="s">
        <v>1</v>
      </c>
      <c r="F50" s="244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6"/>
      <c r="V50" s="144" t="s">
        <v>47</v>
      </c>
      <c r="W50" s="145">
        <v>5000</v>
      </c>
    </row>
    <row r="51" spans="1:30" x14ac:dyDescent="0.15"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V51" s="144" t="s">
        <v>48</v>
      </c>
      <c r="W51" s="145">
        <v>5000</v>
      </c>
      <c r="X51" s="128"/>
      <c r="Y51" s="128"/>
      <c r="Z51" s="128"/>
      <c r="AA51" s="128"/>
      <c r="AB51" s="128"/>
      <c r="AC51" s="128"/>
    </row>
    <row r="52" spans="1:30" x14ac:dyDescent="0.15">
      <c r="A52" s="130"/>
      <c r="B52" s="126" t="s">
        <v>49</v>
      </c>
      <c r="E52" s="127" t="s">
        <v>1</v>
      </c>
      <c r="F52" s="244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6"/>
      <c r="V52" s="144" t="s">
        <v>50</v>
      </c>
      <c r="W52" s="145">
        <v>4000</v>
      </c>
      <c r="X52" s="128"/>
      <c r="Y52" s="128"/>
      <c r="Z52" s="128"/>
      <c r="AA52" s="128"/>
      <c r="AB52" s="128"/>
      <c r="AC52" s="128"/>
    </row>
    <row r="53" spans="1:30" x14ac:dyDescent="0.15"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V53" s="144" t="s">
        <v>51</v>
      </c>
      <c r="W53" s="145">
        <v>3000</v>
      </c>
      <c r="X53" s="128"/>
      <c r="Y53" s="128"/>
      <c r="Z53" s="128"/>
      <c r="AA53" s="128"/>
      <c r="AB53" s="128"/>
      <c r="AC53" s="128"/>
    </row>
    <row r="54" spans="1:30" x14ac:dyDescent="0.15">
      <c r="A54" s="130"/>
      <c r="B54" s="126" t="s">
        <v>52</v>
      </c>
      <c r="E54" s="127" t="s">
        <v>1</v>
      </c>
      <c r="F54" s="255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7"/>
      <c r="X54" s="128"/>
      <c r="Y54" s="128"/>
      <c r="Z54" s="128"/>
      <c r="AA54" s="128"/>
      <c r="AB54" s="128"/>
      <c r="AC54" s="128"/>
      <c r="AD54" s="128"/>
    </row>
    <row r="55" spans="1:30" x14ac:dyDescent="0.15">
      <c r="F55" s="258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60"/>
      <c r="V55" s="132" t="str">
        <f>B63</f>
        <v>Income Year</v>
      </c>
      <c r="X55" s="128"/>
      <c r="Y55" s="128"/>
      <c r="Z55" s="128"/>
      <c r="AA55" s="128"/>
      <c r="AB55" s="128"/>
      <c r="AC55" s="128"/>
      <c r="AD55" s="128"/>
    </row>
    <row r="56" spans="1:30" x14ac:dyDescent="0.15"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V56" s="146">
        <v>2023</v>
      </c>
    </row>
    <row r="57" spans="1:30" ht="15" customHeight="1" x14ac:dyDescent="0.15">
      <c r="A57" s="130"/>
      <c r="B57" s="126" t="s">
        <v>53</v>
      </c>
      <c r="E57" s="127" t="s">
        <v>1</v>
      </c>
      <c r="F57" s="244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6"/>
      <c r="V57" s="146">
        <v>2024</v>
      </c>
    </row>
    <row r="58" spans="1:30" x14ac:dyDescent="0.15"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V58" s="146">
        <v>2025</v>
      </c>
    </row>
    <row r="59" spans="1:30" x14ac:dyDescent="0.15">
      <c r="A59" s="130"/>
      <c r="B59" s="261" t="s">
        <v>54</v>
      </c>
      <c r="C59" s="261"/>
      <c r="D59" s="261"/>
      <c r="E59" s="262" t="s">
        <v>1</v>
      </c>
      <c r="F59" s="244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6"/>
      <c r="V59" s="146">
        <v>2026</v>
      </c>
    </row>
    <row r="60" spans="1:30" x14ac:dyDescent="0.15">
      <c r="B60" s="261"/>
      <c r="C60" s="261"/>
      <c r="D60" s="261"/>
      <c r="E60" s="262"/>
      <c r="F60" s="263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5"/>
      <c r="V60" s="146">
        <v>2027</v>
      </c>
    </row>
    <row r="61" spans="1:30" x14ac:dyDescent="0.15">
      <c r="B61" s="261"/>
      <c r="C61" s="261"/>
      <c r="D61" s="261"/>
      <c r="E61" s="147"/>
      <c r="F61" s="266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8"/>
    </row>
    <row r="63" spans="1:30" x14ac:dyDescent="0.15">
      <c r="A63" s="130"/>
      <c r="B63" s="126" t="s">
        <v>55</v>
      </c>
      <c r="E63" s="127" t="s">
        <v>1</v>
      </c>
      <c r="F63" s="128" t="s">
        <v>56</v>
      </c>
      <c r="H63" s="241">
        <v>2024</v>
      </c>
      <c r="I63" s="242"/>
      <c r="J63" s="242"/>
      <c r="K63" s="242"/>
      <c r="L63" s="242"/>
      <c r="M63" s="242"/>
      <c r="N63" s="242"/>
      <c r="O63" s="242"/>
      <c r="P63" s="242"/>
      <c r="Q63" s="243"/>
    </row>
    <row r="65" spans="1:17" x14ac:dyDescent="0.15">
      <c r="A65" s="130"/>
      <c r="B65" s="126" t="s">
        <v>57</v>
      </c>
      <c r="E65" s="127" t="s">
        <v>1</v>
      </c>
      <c r="F65" s="244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6"/>
    </row>
    <row r="67" spans="1:17" x14ac:dyDescent="0.15">
      <c r="A67" s="130"/>
      <c r="B67" s="126" t="s">
        <v>58</v>
      </c>
      <c r="E67" s="127" t="s">
        <v>1</v>
      </c>
      <c r="F67" s="131" t="s">
        <v>27</v>
      </c>
      <c r="G67" s="197">
        <v>0</v>
      </c>
      <c r="H67" s="197">
        <v>3</v>
      </c>
      <c r="I67" s="247" t="s">
        <v>28</v>
      </c>
      <c r="J67" s="248"/>
      <c r="K67" s="197">
        <v>1</v>
      </c>
      <c r="L67" s="197">
        <v>1</v>
      </c>
      <c r="M67" s="131" t="s">
        <v>4</v>
      </c>
      <c r="N67" s="197">
        <v>2</v>
      </c>
      <c r="O67" s="197">
        <v>0</v>
      </c>
      <c r="P67" s="197">
        <v>2</v>
      </c>
      <c r="Q67" s="197">
        <v>4</v>
      </c>
    </row>
  </sheetData>
  <sheetProtection algorithmName="SHA-512" hashValue="PR96HCSNEWH/0MkrAIwiv9kQVhUpeKbt4P62OGTPNjDMOaN9SE3eFUq+E6Dd7srZkEdukx6U/bMtAAqOrEOnIw==" saltValue="OAQP7SPqFY4EADpI5tjxDg==" spinCount="100000" sheet="1" selectLockedCells="1"/>
  <mergeCells count="38">
    <mergeCell ref="F18:Q18"/>
    <mergeCell ref="F20:Q20"/>
    <mergeCell ref="F22:Q22"/>
    <mergeCell ref="F6:Q6"/>
    <mergeCell ref="F8:Q8"/>
    <mergeCell ref="F12:Q12"/>
    <mergeCell ref="F14:Q14"/>
    <mergeCell ref="F16:Q16"/>
    <mergeCell ref="B24:D25"/>
    <mergeCell ref="F24:Q24"/>
    <mergeCell ref="F26:Q26"/>
    <mergeCell ref="F43:Q43"/>
    <mergeCell ref="F45:Q45"/>
    <mergeCell ref="I28:J28"/>
    <mergeCell ref="F47:Q47"/>
    <mergeCell ref="F48:Q48"/>
    <mergeCell ref="F30:Q30"/>
    <mergeCell ref="F32:Q32"/>
    <mergeCell ref="F34:Q34"/>
    <mergeCell ref="F36:Q36"/>
    <mergeCell ref="F37:Q37"/>
    <mergeCell ref="F38:Q38"/>
    <mergeCell ref="H63:Q63"/>
    <mergeCell ref="F65:Q65"/>
    <mergeCell ref="I67:J67"/>
    <mergeCell ref="B1:L1"/>
    <mergeCell ref="B3:L3"/>
    <mergeCell ref="B2:L2"/>
    <mergeCell ref="F50:Q50"/>
    <mergeCell ref="F52:Q52"/>
    <mergeCell ref="F54:Q55"/>
    <mergeCell ref="F57:Q57"/>
    <mergeCell ref="B59:D61"/>
    <mergeCell ref="E59:E60"/>
    <mergeCell ref="F59:Q59"/>
    <mergeCell ref="F60:Q61"/>
    <mergeCell ref="F39:Q39"/>
    <mergeCell ref="F41:Q41"/>
  </mergeCells>
  <dataValidations count="13">
    <dataValidation type="list" allowBlank="1" showInputMessage="1" showErrorMessage="1" promptTitle="Physically challenged child" prompt="Please input total number of Physically challenged child/dependent (if any)" sqref="F24:Q24" xr:uid="{9209CEF3-0B19-8A47-AD58-46726766931B}">
      <formula1>$W$37:$W$42</formula1>
    </dataValidation>
    <dataValidation type="list" allowBlank="1" showInputMessage="1" showErrorMessage="1" sqref="F22:Q22" xr:uid="{E52A6D42-B4ED-2548-A1D2-705C45D54D48}">
      <formula1>$V$28:$V$33</formula1>
    </dataValidation>
    <dataValidation type="list" allowBlank="1" showInputMessage="1" showErrorMessage="1" sqref="F26:Q26" xr:uid="{45E09216-B180-BA44-9419-C662A7388CBC}">
      <formula1>$V$49:$V$53</formula1>
    </dataValidation>
    <dataValidation type="list" allowBlank="1" showInputMessage="1" showErrorMessage="1" sqref="F18:Q18" xr:uid="{B6BE04D9-7F34-0147-89C7-E0CEC3EE000B}">
      <formula1>$V$18:$V$19</formula1>
    </dataValidation>
    <dataValidation type="list" allowBlank="1" showInputMessage="1" showErrorMessage="1" sqref="H63:Q63" xr:uid="{88BDF81E-5E68-C546-A806-58B57FDA29A3}">
      <formula1>$V$56:$V$60</formula1>
    </dataValidation>
    <dataValidation type="list" allowBlank="1" showInputMessage="1" showErrorMessage="1" promptTitle="Month No" prompt="For Jan to Sep, please select 1-9,_x000a_for Oct to Dec, please select 0-2." sqref="L28 L67" xr:uid="{5D9AAA13-CF8D-8546-9848-D8C66CF2357A}">
      <formula1>$V$37:$V$46</formula1>
    </dataValidation>
    <dataValidation type="list" allowBlank="1" showInputMessage="1" showErrorMessage="1" promptTitle="Month Number" prompt="For Jan to Sep, please select 0,_x000a_for Oct to Dec, please select 1." sqref="K28" xr:uid="{AA9B5171-FE36-4B4E-B0E9-5E520309DEA8}">
      <formula1>$V$37:$V$38</formula1>
    </dataValidation>
    <dataValidation type="list" allowBlank="1" showInputMessage="1" showErrorMessage="1" sqref="N28 N67" xr:uid="{EFFBE9D8-EAC6-4243-A21C-9520213557CE}">
      <formula1>$V$38:$V$39</formula1>
    </dataValidation>
    <dataValidation type="list" allowBlank="1" showInputMessage="1" showErrorMessage="1" prompt="For Jan to Sep, please select 0,_x000a_for Oct to Dec, please select 1." sqref="K67" xr:uid="{DED94136-F3FF-404D-B4FD-A8F5AE88743D}">
      <formula1>$V$37:$V$38</formula1>
    </dataValidation>
    <dataValidation type="list" allowBlank="1" showInputMessage="1" showErrorMessage="1" promptTitle="Date Range" prompt="For Date Range 1 to 9, please select 0,_x000a_for Date Range 10 to 19, please select 1,_x000a_for Date Range 20 to 29, please select 2,_x000a_for Date Range 30 to 31, please select 3," sqref="G28 G67" xr:uid="{E0A2A4C3-AD6D-4F4F-9714-B0AE4F191B58}">
      <formula1>$V$37:$V$40</formula1>
    </dataValidation>
    <dataValidation type="list" allowBlank="1" showInputMessage="1" showErrorMessage="1" sqref="F10:Q10 O67:Q67 H67 H28 O28:Q28" xr:uid="{A56509B1-7527-AC42-8755-B1D62084ABE0}">
      <formula1>$V$37:$V$46</formula1>
    </dataValidation>
    <dataValidation type="list" allowBlank="1" showInputMessage="1" showErrorMessage="1" sqref="F20:Q20" xr:uid="{EE32E6D5-0BC7-7043-BBB7-E68ABF7C46EB}">
      <formula1>$V$22:$V$25</formula1>
    </dataValidation>
    <dataValidation type="list" allowBlank="1" showInputMessage="1" showErrorMessage="1" sqref="F16:Q16" xr:uid="{5DBCE79B-B00E-DA45-9659-2E38E2C7758E}">
      <formula1>$V$11:$V$15</formula1>
    </dataValidation>
  </dataValidations>
  <hyperlinks>
    <hyperlink ref="B3" r:id="rId1" xr:uid="{C9B03B1E-ACA6-4E49-95BC-2C0A8F3C8658}"/>
  </hyperlinks>
  <pageMargins left="0.7" right="0.7" top="0.75" bottom="0.75" header="0.3" footer="0.3"/>
  <pageSetup orientation="portrait" r:id="rId2"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3D14-9011-DE48-B254-9FD68B686399}">
  <dimension ref="B1:AH55"/>
  <sheetViews>
    <sheetView showGridLines="0" view="pageBreakPreview" topLeftCell="B1" zoomScale="120" zoomScaleNormal="85" zoomScaleSheetLayoutView="120" workbookViewId="0">
      <selection activeCell="L9" sqref="L9"/>
    </sheetView>
  </sheetViews>
  <sheetFormatPr baseColWidth="10" defaultColWidth="9.1640625" defaultRowHeight="12" x14ac:dyDescent="0.15"/>
  <cols>
    <col min="1" max="1" width="0.83203125" style="1" customWidth="1"/>
    <col min="2" max="2" width="3.5" style="1" bestFit="1" customWidth="1"/>
    <col min="3" max="3" width="2.5" style="1" customWidth="1"/>
    <col min="4" max="5" width="2.83203125" style="1" customWidth="1"/>
    <col min="6" max="9" width="2.5" style="1" customWidth="1"/>
    <col min="10" max="10" width="3.5" style="1" customWidth="1"/>
    <col min="11" max="11" width="2.5" style="1" customWidth="1"/>
    <col min="12" max="12" width="2.83203125" style="1" customWidth="1"/>
    <col min="13" max="16" width="2.5" style="1" customWidth="1"/>
    <col min="17" max="17" width="3.1640625" style="1" customWidth="1"/>
    <col min="18" max="19" width="2.5" style="1" customWidth="1"/>
    <col min="20" max="20" width="2.83203125" style="1" customWidth="1"/>
    <col min="21" max="27" width="2.5" style="1" customWidth="1"/>
    <col min="28" max="28" width="2.6640625" style="1" customWidth="1"/>
    <col min="29" max="31" width="2.5" style="1" customWidth="1"/>
    <col min="32" max="32" width="1.6640625" style="1" bestFit="1" customWidth="1"/>
    <col min="33" max="33" width="0.83203125" style="1" customWidth="1"/>
    <col min="34" max="16384" width="9.1640625" style="1"/>
  </cols>
  <sheetData>
    <row r="1" spans="2:32" ht="16.5" customHeight="1" x14ac:dyDescent="0.15">
      <c r="B1" s="405" t="s">
        <v>229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</row>
    <row r="2" spans="2:32" ht="16.5" customHeight="1" x14ac:dyDescent="0.15">
      <c r="B2" s="406" t="s">
        <v>230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</row>
    <row r="3" spans="2:32" ht="12.75" customHeight="1" x14ac:dyDescent="0.15">
      <c r="B3" s="69"/>
    </row>
    <row r="4" spans="2:32" s="14" customFormat="1" ht="16.5" customHeight="1" x14ac:dyDescent="0.2">
      <c r="B4" s="66" t="str">
        <f>'Page 4'!B6</f>
        <v>Name of the Assessee:</v>
      </c>
      <c r="G4" s="67"/>
      <c r="H4" s="443" t="str">
        <f>'Page 1'!I10</f>
        <v>NAME</v>
      </c>
      <c r="I4" s="443"/>
      <c r="J4" s="443"/>
      <c r="K4" s="443"/>
      <c r="L4" s="443"/>
      <c r="M4" s="443"/>
      <c r="N4" s="443"/>
      <c r="O4" s="443"/>
      <c r="P4" s="443"/>
      <c r="Q4" s="443"/>
      <c r="R4" s="443"/>
      <c r="T4" s="68" t="s">
        <v>104</v>
      </c>
      <c r="U4" s="13">
        <f>'Page 1'!G14</f>
        <v>0</v>
      </c>
      <c r="V4" s="13">
        <f>'Page 1'!H14</f>
        <v>0</v>
      </c>
      <c r="W4" s="13">
        <f>'Page 1'!I14</f>
        <v>0</v>
      </c>
      <c r="X4" s="13">
        <f>'Page 1'!J14</f>
        <v>0</v>
      </c>
      <c r="Y4" s="13">
        <f>'Page 1'!K14</f>
        <v>0</v>
      </c>
      <c r="Z4" s="13">
        <f>'Page 1'!L14</f>
        <v>0</v>
      </c>
      <c r="AA4" s="13">
        <f>'Page 1'!M14</f>
        <v>0</v>
      </c>
      <c r="AB4" s="13">
        <f>'Page 1'!N14</f>
        <v>0</v>
      </c>
      <c r="AC4" s="13">
        <f>'Page 1'!O14</f>
        <v>0</v>
      </c>
      <c r="AD4" s="13">
        <f>'Page 1'!P14</f>
        <v>0</v>
      </c>
      <c r="AE4" s="13">
        <f>'Page 1'!Q14</f>
        <v>0</v>
      </c>
      <c r="AF4" s="13">
        <f>'Page 1'!R14</f>
        <v>0</v>
      </c>
    </row>
    <row r="5" spans="2:32" ht="12.75" customHeight="1" x14ac:dyDescent="0.15">
      <c r="B5" s="69"/>
      <c r="H5" s="67"/>
      <c r="I5" s="67"/>
      <c r="J5" s="67"/>
      <c r="K5" s="67"/>
      <c r="L5" s="67"/>
      <c r="M5" s="67"/>
      <c r="N5" s="67"/>
      <c r="O5" s="67"/>
      <c r="P5" s="67"/>
    </row>
    <row r="6" spans="2:32" ht="16.5" customHeight="1" x14ac:dyDescent="0.15">
      <c r="B6" s="75" t="s">
        <v>231</v>
      </c>
      <c r="J6" s="437" t="str">
        <f>RIGHT('Basic Data'!F50,150)</f>
        <v/>
      </c>
      <c r="K6" s="437"/>
      <c r="L6" s="437"/>
      <c r="M6" s="437"/>
      <c r="N6" s="437"/>
      <c r="O6" s="437"/>
      <c r="P6" s="437"/>
      <c r="Q6" s="437"/>
      <c r="R6" s="1" t="s">
        <v>232</v>
      </c>
      <c r="X6" s="76"/>
      <c r="AA6" s="437" t="str">
        <f>RIGHT('Basic Data'!F52,150)</f>
        <v/>
      </c>
      <c r="AB6" s="437"/>
      <c r="AC6" s="437"/>
      <c r="AD6" s="437"/>
      <c r="AE6" s="437"/>
      <c r="AF6" s="437"/>
    </row>
    <row r="7" spans="2:32" ht="16.5" customHeight="1" x14ac:dyDescent="0.15">
      <c r="B7" s="75"/>
      <c r="F7" s="60"/>
      <c r="G7" s="60"/>
      <c r="H7" s="60"/>
      <c r="I7" s="60"/>
      <c r="J7" s="437"/>
      <c r="K7" s="437"/>
      <c r="L7" s="437"/>
      <c r="M7" s="437"/>
      <c r="N7" s="437"/>
      <c r="O7" s="437"/>
      <c r="P7" s="437"/>
      <c r="Q7" s="437"/>
      <c r="R7" s="5"/>
      <c r="S7" s="5"/>
      <c r="T7" s="5"/>
      <c r="U7" s="5"/>
      <c r="V7" s="5"/>
      <c r="W7" s="60"/>
      <c r="X7" s="60"/>
      <c r="Y7" s="60"/>
      <c r="Z7" s="60"/>
      <c r="AA7" s="437"/>
      <c r="AB7" s="437"/>
      <c r="AC7" s="437"/>
      <c r="AD7" s="437"/>
      <c r="AE7" s="437"/>
      <c r="AF7" s="437"/>
    </row>
    <row r="8" spans="2:32" ht="16.5" customHeight="1" x14ac:dyDescent="0.15">
      <c r="B8" s="75" t="s">
        <v>92</v>
      </c>
      <c r="E8" s="442" t="str">
        <f>RIGHT('Basic Data'!F54,150)</f>
        <v/>
      </c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</row>
    <row r="9" spans="2:32" ht="8.5" customHeight="1" x14ac:dyDescent="0.15">
      <c r="B9" s="75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2:32" ht="12" customHeight="1" x14ac:dyDescent="0.15">
      <c r="B10" s="75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</row>
    <row r="11" spans="2:32" s="14" customFormat="1" ht="23.25" customHeight="1" x14ac:dyDescent="0.2">
      <c r="B11" s="71" t="s">
        <v>183</v>
      </c>
      <c r="C11" s="439" t="s">
        <v>224</v>
      </c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1"/>
      <c r="AA11" s="404" t="str">
        <f>'Page 5'!AA33</f>
        <v>Amount in Taka</v>
      </c>
      <c r="AB11" s="404"/>
      <c r="AC11" s="404"/>
      <c r="AD11" s="404"/>
      <c r="AE11" s="404"/>
      <c r="AF11" s="404"/>
    </row>
    <row r="12" spans="2:32" ht="16.5" customHeight="1" x14ac:dyDescent="0.15">
      <c r="B12" s="36">
        <v>1</v>
      </c>
      <c r="C12" s="438" t="s">
        <v>225</v>
      </c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322"/>
      <c r="AB12" s="322"/>
      <c r="AC12" s="322"/>
      <c r="AD12" s="322"/>
      <c r="AE12" s="322"/>
      <c r="AF12" s="322"/>
    </row>
    <row r="13" spans="2:32" ht="16.5" customHeight="1" x14ac:dyDescent="0.15">
      <c r="B13" s="36">
        <v>2</v>
      </c>
      <c r="C13" s="438" t="s">
        <v>226</v>
      </c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322"/>
      <c r="AB13" s="322"/>
      <c r="AC13" s="322"/>
      <c r="AD13" s="322"/>
      <c r="AE13" s="322"/>
      <c r="AF13" s="322"/>
    </row>
    <row r="14" spans="2:32" ht="16.5" customHeight="1" x14ac:dyDescent="0.15">
      <c r="B14" s="36">
        <v>3</v>
      </c>
      <c r="C14" s="438" t="s">
        <v>233</v>
      </c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322"/>
      <c r="AB14" s="322"/>
      <c r="AC14" s="322"/>
      <c r="AD14" s="322"/>
      <c r="AE14" s="322"/>
      <c r="AF14" s="322"/>
    </row>
    <row r="15" spans="2:32" ht="16.5" customHeight="1" x14ac:dyDescent="0.15">
      <c r="B15" s="36">
        <v>4</v>
      </c>
      <c r="C15" s="438" t="s">
        <v>234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322"/>
      <c r="AB15" s="322"/>
      <c r="AC15" s="322"/>
      <c r="AD15" s="322"/>
      <c r="AE15" s="322"/>
      <c r="AF15" s="322"/>
    </row>
    <row r="16" spans="2:32" ht="16.5" customHeight="1" x14ac:dyDescent="0.15">
      <c r="B16" s="37">
        <v>5</v>
      </c>
      <c r="C16" s="438" t="s">
        <v>235</v>
      </c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322">
        <f>AA13-AA14-AA15</f>
        <v>0</v>
      </c>
      <c r="AB16" s="322"/>
      <c r="AC16" s="322"/>
      <c r="AD16" s="322"/>
      <c r="AE16" s="322"/>
      <c r="AF16" s="322"/>
    </row>
    <row r="17" spans="2:34" ht="16.5" customHeight="1" x14ac:dyDescent="0.15">
      <c r="B17" s="75"/>
    </row>
    <row r="18" spans="2:34" s="14" customFormat="1" ht="22.5" customHeight="1" x14ac:dyDescent="0.2">
      <c r="B18" s="78" t="s">
        <v>183</v>
      </c>
      <c r="C18" s="439" t="s">
        <v>236</v>
      </c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1"/>
      <c r="AA18" s="404" t="str">
        <f>AA11</f>
        <v>Amount in Taka</v>
      </c>
      <c r="AB18" s="404"/>
      <c r="AC18" s="404"/>
      <c r="AD18" s="404"/>
      <c r="AE18" s="404"/>
      <c r="AF18" s="404"/>
    </row>
    <row r="19" spans="2:34" ht="16.5" customHeight="1" x14ac:dyDescent="0.15">
      <c r="B19" s="36">
        <v>6</v>
      </c>
      <c r="C19" s="438" t="s">
        <v>237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327"/>
      <c r="AB19" s="327"/>
      <c r="AC19" s="327"/>
      <c r="AD19" s="327"/>
      <c r="AE19" s="327"/>
      <c r="AF19" s="327"/>
    </row>
    <row r="20" spans="2:34" ht="16.5" customHeight="1" x14ac:dyDescent="0.15">
      <c r="B20" s="36">
        <v>7</v>
      </c>
      <c r="C20" s="438" t="s">
        <v>238</v>
      </c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319"/>
      <c r="AB20" s="319"/>
      <c r="AC20" s="319"/>
      <c r="AD20" s="319"/>
      <c r="AE20" s="319"/>
      <c r="AF20" s="319"/>
    </row>
    <row r="21" spans="2:34" ht="16.5" customHeight="1" x14ac:dyDescent="0.15">
      <c r="B21" s="36">
        <v>8</v>
      </c>
      <c r="C21" s="438" t="s">
        <v>239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319"/>
      <c r="AB21" s="319"/>
      <c r="AC21" s="319"/>
      <c r="AD21" s="319"/>
      <c r="AE21" s="319"/>
      <c r="AF21" s="319"/>
    </row>
    <row r="22" spans="2:34" ht="16.5" customHeight="1" x14ac:dyDescent="0.15">
      <c r="B22" s="36">
        <v>9</v>
      </c>
      <c r="C22" s="438" t="s">
        <v>240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319"/>
      <c r="AB22" s="319"/>
      <c r="AC22" s="319"/>
      <c r="AD22" s="319"/>
      <c r="AE22" s="319"/>
      <c r="AF22" s="319"/>
    </row>
    <row r="23" spans="2:34" ht="16.5" customHeight="1" x14ac:dyDescent="0.15">
      <c r="B23" s="36">
        <v>10</v>
      </c>
      <c r="C23" s="438" t="s">
        <v>241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319">
        <f>SUM(AA19:AF22)</f>
        <v>0</v>
      </c>
      <c r="AB23" s="319"/>
      <c r="AC23" s="319"/>
      <c r="AD23" s="319"/>
      <c r="AE23" s="319"/>
      <c r="AF23" s="319"/>
    </row>
    <row r="24" spans="2:34" ht="16.5" customHeight="1" x14ac:dyDescent="0.15">
      <c r="B24" s="36">
        <v>11</v>
      </c>
      <c r="C24" s="438" t="s">
        <v>242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319"/>
      <c r="AB24" s="319"/>
      <c r="AC24" s="319"/>
      <c r="AD24" s="319"/>
      <c r="AE24" s="319"/>
      <c r="AF24" s="319"/>
    </row>
    <row r="25" spans="2:34" ht="16.5" customHeight="1" x14ac:dyDescent="0.15">
      <c r="B25" s="36">
        <v>12</v>
      </c>
      <c r="C25" s="438" t="s">
        <v>243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319">
        <f>AA16</f>
        <v>0</v>
      </c>
      <c r="AB25" s="319"/>
      <c r="AC25" s="319"/>
      <c r="AD25" s="319"/>
      <c r="AE25" s="319"/>
      <c r="AF25" s="319"/>
    </row>
    <row r="26" spans="2:34" ht="16.5" customHeight="1" x14ac:dyDescent="0.15">
      <c r="B26" s="36">
        <v>13</v>
      </c>
      <c r="C26" s="438" t="s">
        <v>244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319"/>
      <c r="AB26" s="319"/>
      <c r="AC26" s="319"/>
      <c r="AD26" s="319"/>
      <c r="AE26" s="319"/>
      <c r="AF26" s="319"/>
    </row>
    <row r="27" spans="2:34" ht="16.5" customHeight="1" x14ac:dyDescent="0.15">
      <c r="B27" s="36">
        <v>14</v>
      </c>
      <c r="C27" s="438" t="s">
        <v>245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319">
        <f>AA24+AA25-AA26</f>
        <v>0</v>
      </c>
      <c r="AB27" s="319"/>
      <c r="AC27" s="319"/>
      <c r="AD27" s="319"/>
      <c r="AE27" s="319"/>
      <c r="AF27" s="319"/>
    </row>
    <row r="28" spans="2:34" ht="16.5" customHeight="1" x14ac:dyDescent="0.15">
      <c r="B28" s="36">
        <v>15</v>
      </c>
      <c r="C28" s="438" t="s">
        <v>246</v>
      </c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319"/>
      <c r="AB28" s="319"/>
      <c r="AC28" s="319"/>
      <c r="AD28" s="319"/>
      <c r="AE28" s="319"/>
      <c r="AF28" s="319"/>
    </row>
    <row r="29" spans="2:34" ht="16.5" customHeight="1" x14ac:dyDescent="0.15">
      <c r="B29" s="37">
        <v>16</v>
      </c>
      <c r="C29" s="438" t="s">
        <v>247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319">
        <f>SUM(AA27:AF28)</f>
        <v>0</v>
      </c>
      <c r="AB29" s="319"/>
      <c r="AC29" s="319"/>
      <c r="AD29" s="319"/>
      <c r="AE29" s="319"/>
      <c r="AF29" s="319"/>
    </row>
    <row r="30" spans="2:34" ht="16.5" customHeight="1" x14ac:dyDescent="0.15">
      <c r="B30" s="75"/>
      <c r="AH30" s="39"/>
    </row>
    <row r="31" spans="2:34" ht="16.5" customHeight="1" x14ac:dyDescent="0.15">
      <c r="B31" s="75"/>
    </row>
    <row r="32" spans="2:34" ht="16.5" customHeight="1" x14ac:dyDescent="0.15">
      <c r="B32" s="75"/>
    </row>
    <row r="33" spans="2:2" ht="16.5" customHeight="1" x14ac:dyDescent="0.15">
      <c r="B33" s="75"/>
    </row>
    <row r="34" spans="2:2" ht="16.5" customHeight="1" x14ac:dyDescent="0.15">
      <c r="B34" s="75"/>
    </row>
    <row r="35" spans="2:2" ht="16.5" customHeight="1" x14ac:dyDescent="0.15">
      <c r="B35" s="75"/>
    </row>
    <row r="36" spans="2:2" ht="16.5" customHeight="1" x14ac:dyDescent="0.15">
      <c r="B36" s="75"/>
    </row>
    <row r="37" spans="2:2" ht="16.5" customHeight="1" x14ac:dyDescent="0.15">
      <c r="B37" s="75"/>
    </row>
    <row r="38" spans="2:2" ht="16.5" customHeight="1" x14ac:dyDescent="0.15">
      <c r="B38" s="75"/>
    </row>
    <row r="39" spans="2:2" ht="16.5" customHeight="1" x14ac:dyDescent="0.15">
      <c r="B39" s="75"/>
    </row>
    <row r="40" spans="2:2" ht="16.5" customHeight="1" x14ac:dyDescent="0.15">
      <c r="B40" s="75"/>
    </row>
    <row r="41" spans="2:2" ht="16.5" customHeight="1" x14ac:dyDescent="0.15">
      <c r="B41" s="75"/>
    </row>
    <row r="42" spans="2:2" ht="16.5" customHeight="1" x14ac:dyDescent="0.15">
      <c r="B42" s="75"/>
    </row>
    <row r="43" spans="2:2" ht="16.5" customHeight="1" x14ac:dyDescent="0.15">
      <c r="B43" s="75"/>
    </row>
    <row r="44" spans="2:2" ht="16.5" customHeight="1" x14ac:dyDescent="0.15">
      <c r="B44" s="75"/>
    </row>
    <row r="45" spans="2:2" ht="16.5" customHeight="1" x14ac:dyDescent="0.15">
      <c r="B45" s="75"/>
    </row>
    <row r="46" spans="2:2" ht="16.5" customHeight="1" x14ac:dyDescent="0.15">
      <c r="B46" s="69"/>
    </row>
    <row r="47" spans="2:2" ht="16.5" customHeight="1" x14ac:dyDescent="0.15">
      <c r="B47" s="69"/>
    </row>
    <row r="48" spans="2:2" ht="16.5" customHeight="1" x14ac:dyDescent="0.15">
      <c r="B48" s="69"/>
    </row>
    <row r="49" spans="2:2" ht="16.5" customHeight="1" x14ac:dyDescent="0.15">
      <c r="B49" s="69"/>
    </row>
    <row r="50" spans="2:2" ht="16.5" customHeight="1" x14ac:dyDescent="0.15">
      <c r="B50" s="69"/>
    </row>
    <row r="51" spans="2:2" ht="16.5" customHeight="1" x14ac:dyDescent="0.15">
      <c r="B51" s="69"/>
    </row>
    <row r="52" spans="2:2" ht="16.5" customHeight="1" x14ac:dyDescent="0.15">
      <c r="B52" s="69"/>
    </row>
    <row r="53" spans="2:2" ht="16.5" customHeight="1" x14ac:dyDescent="0.15">
      <c r="B53" s="69"/>
    </row>
    <row r="54" spans="2:2" ht="16.5" customHeight="1" x14ac:dyDescent="0.15">
      <c r="B54" s="69"/>
    </row>
    <row r="55" spans="2:2" ht="16.5" customHeight="1" x14ac:dyDescent="0.15">
      <c r="B55" s="69"/>
    </row>
  </sheetData>
  <sheetProtection algorithmName="SHA-512" hashValue="mCfXqe747rBxmukRSuGiw+fgsacuoJzP0bJFbEpwm+BGLPltQCw0CX/IrP6RzGewERYErDrBaHwfcGS69patOg==" saltValue="2SMop12aMy+zlX1WEmhYmg==" spinCount="100000" sheet="1" objects="1" scenarios="1" selectLockedCells="1"/>
  <mergeCells count="42">
    <mergeCell ref="E8:AF8"/>
    <mergeCell ref="B1:AF1"/>
    <mergeCell ref="B2:AF2"/>
    <mergeCell ref="H4:R4"/>
    <mergeCell ref="J6:Q7"/>
    <mergeCell ref="AA6:AF7"/>
    <mergeCell ref="C11:Z11"/>
    <mergeCell ref="AA11:AF11"/>
    <mergeCell ref="C12:Z12"/>
    <mergeCell ref="AA12:AF12"/>
    <mergeCell ref="C13:Z13"/>
    <mergeCell ref="AA13:AF13"/>
    <mergeCell ref="C14:Z14"/>
    <mergeCell ref="AA14:AF14"/>
    <mergeCell ref="C15:Z15"/>
    <mergeCell ref="AA15:AF15"/>
    <mergeCell ref="C16:Z16"/>
    <mergeCell ref="AA16:AF16"/>
    <mergeCell ref="C18:Z18"/>
    <mergeCell ref="AA18:AF18"/>
    <mergeCell ref="C19:Z19"/>
    <mergeCell ref="AA19:AF19"/>
    <mergeCell ref="C20:Z20"/>
    <mergeCell ref="AA20:AF20"/>
    <mergeCell ref="C21:Z21"/>
    <mergeCell ref="AA21:AF21"/>
    <mergeCell ref="C22:Z22"/>
    <mergeCell ref="AA22:AF22"/>
    <mergeCell ref="C23:Z23"/>
    <mergeCell ref="AA23:AF23"/>
    <mergeCell ref="C24:Z24"/>
    <mergeCell ref="AA24:AF24"/>
    <mergeCell ref="C25:Z25"/>
    <mergeCell ref="AA25:AF25"/>
    <mergeCell ref="C26:Z26"/>
    <mergeCell ref="AA26:AF26"/>
    <mergeCell ref="C27:Z27"/>
    <mergeCell ref="AA27:AF27"/>
    <mergeCell ref="C28:Z28"/>
    <mergeCell ref="AA28:AF28"/>
    <mergeCell ref="C29:Z29"/>
    <mergeCell ref="AA29:AF29"/>
  </mergeCells>
  <printOptions horizontalCentered="1"/>
  <pageMargins left="0.33" right="0.18" top="0.99" bottom="0.2" header="0.3" footer="0.3"/>
  <pageSetup paperSize="9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E50C-2EED-4047-9DB2-D7FA15865EA5}">
  <dimension ref="B1:AJ47"/>
  <sheetViews>
    <sheetView showGridLines="0" view="pageBreakPreview" zoomScale="120" zoomScaleNormal="85" zoomScaleSheetLayoutView="120" workbookViewId="0">
      <selection activeCell="C9" sqref="C9:AA9"/>
    </sheetView>
  </sheetViews>
  <sheetFormatPr baseColWidth="10" defaultColWidth="9.1640625" defaultRowHeight="12" x14ac:dyDescent="0.15"/>
  <cols>
    <col min="1" max="1" width="0.83203125" style="1" customWidth="1"/>
    <col min="2" max="2" width="3.5" style="1" bestFit="1" customWidth="1"/>
    <col min="3" max="3" width="2.5" style="1" customWidth="1"/>
    <col min="4" max="5" width="2.83203125" style="1" customWidth="1"/>
    <col min="6" max="9" width="2.5" style="1" customWidth="1"/>
    <col min="10" max="10" width="3.1640625" style="1" customWidth="1"/>
    <col min="11" max="13" width="2.5" style="1" customWidth="1"/>
    <col min="14" max="14" width="3.1640625" style="1" customWidth="1"/>
    <col min="15" max="19" width="2.5" style="1" customWidth="1"/>
    <col min="20" max="20" width="2.83203125" style="1" customWidth="1"/>
    <col min="21" max="31" width="2.5" style="1" customWidth="1"/>
    <col min="32" max="32" width="1.6640625" style="1" bestFit="1" customWidth="1"/>
    <col min="33" max="33" width="0.83203125" style="1" customWidth="1"/>
    <col min="34" max="16384" width="9.1640625" style="1"/>
  </cols>
  <sheetData>
    <row r="1" spans="2:36" ht="16.5" customHeight="1" x14ac:dyDescent="0.15">
      <c r="B1" s="75"/>
      <c r="F1" s="60"/>
      <c r="G1" s="60"/>
      <c r="H1" s="60"/>
      <c r="I1" s="60"/>
      <c r="J1" s="437"/>
      <c r="K1" s="437"/>
      <c r="L1" s="437"/>
      <c r="M1" s="437"/>
      <c r="N1" s="437"/>
      <c r="O1" s="437"/>
      <c r="P1" s="437"/>
      <c r="Q1" s="437"/>
      <c r="R1" s="5"/>
      <c r="S1" s="5"/>
      <c r="T1" s="5"/>
      <c r="U1" s="5"/>
      <c r="V1" s="5"/>
      <c r="W1" s="60"/>
      <c r="X1" s="60"/>
      <c r="Y1" s="60"/>
      <c r="Z1" s="60"/>
      <c r="AA1" s="437"/>
      <c r="AB1" s="437"/>
      <c r="AC1" s="437"/>
      <c r="AD1" s="437"/>
      <c r="AE1" s="437"/>
      <c r="AF1" s="437"/>
    </row>
    <row r="2" spans="2:36" ht="16.5" customHeight="1" x14ac:dyDescent="0.15">
      <c r="B2" s="405" t="s">
        <v>248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</row>
    <row r="3" spans="2:36" ht="27" customHeight="1" x14ac:dyDescent="0.15">
      <c r="B3" s="446" t="s">
        <v>249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2:36" ht="15.75" customHeight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</row>
    <row r="5" spans="2:36" ht="16.5" customHeight="1" x14ac:dyDescent="0.15">
      <c r="B5" s="75" t="str">
        <f>'Page 4'!B6</f>
        <v>Name of the Assessee:</v>
      </c>
      <c r="G5" s="2"/>
      <c r="H5" s="443" t="str">
        <f>'Page 1'!I10</f>
        <v>NAME</v>
      </c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75"/>
      <c r="T5" s="68" t="s">
        <v>104</v>
      </c>
      <c r="U5" s="13">
        <f>'Page 1'!G14</f>
        <v>0</v>
      </c>
      <c r="V5" s="13">
        <f>'Page 1'!H14</f>
        <v>0</v>
      </c>
      <c r="W5" s="13">
        <f>'Page 1'!I14</f>
        <v>0</v>
      </c>
      <c r="X5" s="13">
        <f>'Page 1'!J14</f>
        <v>0</v>
      </c>
      <c r="Y5" s="13">
        <f>'Page 1'!K14</f>
        <v>0</v>
      </c>
      <c r="Z5" s="13">
        <f>'Page 1'!L14</f>
        <v>0</v>
      </c>
      <c r="AA5" s="13">
        <f>'Page 1'!M14</f>
        <v>0</v>
      </c>
      <c r="AB5" s="13">
        <f>'Page 1'!N14</f>
        <v>0</v>
      </c>
      <c r="AC5" s="13">
        <f>'Page 1'!O14</f>
        <v>0</v>
      </c>
      <c r="AD5" s="13">
        <f>'Page 1'!P14</f>
        <v>0</v>
      </c>
      <c r="AE5" s="13">
        <f>'Page 1'!Q14</f>
        <v>0</v>
      </c>
      <c r="AF5" s="13">
        <f>'Page 1'!R14</f>
        <v>0</v>
      </c>
    </row>
    <row r="6" spans="2:36" ht="12" customHeight="1" x14ac:dyDescent="0.15">
      <c r="B6" s="75"/>
      <c r="H6" s="67"/>
      <c r="I6" s="67"/>
      <c r="J6" s="67"/>
      <c r="K6" s="67"/>
      <c r="L6" s="67"/>
      <c r="M6" s="67"/>
      <c r="N6" s="67"/>
      <c r="O6" s="67"/>
      <c r="P6" s="67"/>
    </row>
    <row r="7" spans="2:36" ht="16.5" customHeight="1" x14ac:dyDescent="0.15">
      <c r="B7" s="80" t="s">
        <v>250</v>
      </c>
    </row>
    <row r="8" spans="2:36" ht="3" customHeight="1" x14ac:dyDescent="0.15">
      <c r="B8" s="80"/>
    </row>
    <row r="9" spans="2:36" ht="16.5" customHeight="1" x14ac:dyDescent="0.15">
      <c r="B9" s="49">
        <v>1</v>
      </c>
      <c r="C9" s="444" t="s">
        <v>251</v>
      </c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393">
        <f>MIN('Income Data'!C39*0.1,'Income Data'!D39)</f>
        <v>0</v>
      </c>
      <c r="AC9" s="393"/>
      <c r="AD9" s="393"/>
      <c r="AE9" s="393"/>
      <c r="AF9" s="393"/>
    </row>
    <row r="10" spans="2:36" ht="16.5" customHeight="1" x14ac:dyDescent="0.15">
      <c r="B10" s="49">
        <v>2</v>
      </c>
      <c r="C10" s="444" t="s">
        <v>252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393">
        <f>MIN(120000,'Income Data'!D38)</f>
        <v>0</v>
      </c>
      <c r="AC10" s="393"/>
      <c r="AD10" s="393"/>
      <c r="AE10" s="393"/>
      <c r="AF10" s="393"/>
    </row>
    <row r="11" spans="2:36" ht="16.5" customHeight="1" x14ac:dyDescent="0.15">
      <c r="B11" s="320">
        <v>3</v>
      </c>
      <c r="C11" s="447" t="s">
        <v>253</v>
      </c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7"/>
      <c r="R11" s="447"/>
      <c r="S11" s="447"/>
      <c r="T11" s="447"/>
      <c r="U11" s="447"/>
      <c r="V11" s="447"/>
      <c r="W11" s="447"/>
      <c r="X11" s="447"/>
      <c r="Y11" s="447"/>
      <c r="Z11" s="447"/>
      <c r="AA11" s="447"/>
      <c r="AB11" s="393">
        <f>MIN(500000,'Income Data'!D36)</f>
        <v>0</v>
      </c>
      <c r="AC11" s="393"/>
      <c r="AD11" s="393"/>
      <c r="AE11" s="393"/>
      <c r="AF11" s="393"/>
    </row>
    <row r="12" spans="2:36" ht="9" customHeight="1" x14ac:dyDescent="0.15">
      <c r="B12" s="321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393"/>
      <c r="AC12" s="393"/>
      <c r="AD12" s="393"/>
      <c r="AE12" s="393"/>
      <c r="AF12" s="393"/>
      <c r="AJ12" s="81"/>
    </row>
    <row r="13" spans="2:36" ht="16.5" customHeight="1" x14ac:dyDescent="0.15">
      <c r="B13" s="49">
        <v>4</v>
      </c>
      <c r="C13" s="444" t="s">
        <v>254</v>
      </c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393">
        <f>'Income Data'!D37</f>
        <v>0</v>
      </c>
      <c r="AC13" s="393"/>
      <c r="AD13" s="393"/>
      <c r="AE13" s="393"/>
      <c r="AF13" s="393"/>
    </row>
    <row r="14" spans="2:36" ht="16.5" customHeight="1" x14ac:dyDescent="0.15">
      <c r="B14" s="48">
        <v>5</v>
      </c>
      <c r="C14" s="444" t="s">
        <v>255</v>
      </c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393"/>
      <c r="AC14" s="393"/>
      <c r="AD14" s="393"/>
      <c r="AE14" s="393"/>
      <c r="AF14" s="393"/>
    </row>
    <row r="15" spans="2:36" ht="16.5" customHeight="1" x14ac:dyDescent="0.15">
      <c r="B15" s="49">
        <v>6</v>
      </c>
      <c r="C15" s="444" t="s">
        <v>256</v>
      </c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5">
        <f>'Income Data'!D35</f>
        <v>0</v>
      </c>
      <c r="AC15" s="445"/>
      <c r="AD15" s="445"/>
      <c r="AE15" s="445"/>
      <c r="AF15" s="445"/>
    </row>
    <row r="16" spans="2:36" ht="16.5" customHeight="1" x14ac:dyDescent="0.15">
      <c r="B16" s="49">
        <v>7</v>
      </c>
      <c r="C16" s="444" t="s">
        <v>257</v>
      </c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393"/>
      <c r="AC16" s="393"/>
      <c r="AD16" s="393"/>
      <c r="AE16" s="393"/>
      <c r="AF16" s="393"/>
    </row>
    <row r="17" spans="2:32" ht="16.5" customHeight="1" x14ac:dyDescent="0.15">
      <c r="B17" s="49">
        <v>8</v>
      </c>
      <c r="C17" s="444" t="s">
        <v>258</v>
      </c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393"/>
      <c r="AC17" s="393"/>
      <c r="AD17" s="393"/>
      <c r="AE17" s="393"/>
      <c r="AF17" s="393"/>
    </row>
    <row r="18" spans="2:32" ht="16.5" customHeight="1" x14ac:dyDescent="0.15">
      <c r="B18" s="49">
        <v>9</v>
      </c>
      <c r="C18" s="444" t="s">
        <v>259</v>
      </c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393"/>
      <c r="AC18" s="393"/>
      <c r="AD18" s="393"/>
      <c r="AE18" s="393"/>
      <c r="AF18" s="393"/>
    </row>
    <row r="19" spans="2:32" ht="16.5" customHeight="1" x14ac:dyDescent="0.15">
      <c r="B19" s="49">
        <v>10</v>
      </c>
      <c r="C19" s="444" t="s">
        <v>260</v>
      </c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393"/>
      <c r="AC19" s="393"/>
      <c r="AD19" s="393"/>
      <c r="AE19" s="393"/>
      <c r="AF19" s="393"/>
    </row>
    <row r="20" spans="2:32" ht="16.5" customHeight="1" x14ac:dyDescent="0.15">
      <c r="B20" s="49">
        <v>11</v>
      </c>
      <c r="C20" s="444" t="s">
        <v>261</v>
      </c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393">
        <f>SUM(AB9:AF19)</f>
        <v>0</v>
      </c>
      <c r="AC20" s="393"/>
      <c r="AD20" s="393"/>
      <c r="AE20" s="393"/>
      <c r="AF20" s="393"/>
    </row>
    <row r="21" spans="2:32" ht="16.5" customHeight="1" x14ac:dyDescent="0.15">
      <c r="B21" s="48">
        <v>12</v>
      </c>
      <c r="C21" s="444" t="s">
        <v>262</v>
      </c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393">
        <f>MIN(AB20*15%,1000000,'Page 2'!AB18*3%)</f>
        <v>0</v>
      </c>
      <c r="AC21" s="393"/>
      <c r="AD21" s="393"/>
      <c r="AE21" s="393"/>
      <c r="AF21" s="393"/>
    </row>
    <row r="22" spans="2:32" ht="16.5" customHeight="1" x14ac:dyDescent="0.15">
      <c r="B22" s="75"/>
    </row>
    <row r="23" spans="2:32" ht="16.5" customHeight="1" x14ac:dyDescent="0.15">
      <c r="B23" s="75"/>
    </row>
    <row r="24" spans="2:32" ht="16.5" customHeight="1" x14ac:dyDescent="0.15">
      <c r="B24" s="75"/>
    </row>
    <row r="25" spans="2:32" ht="16.5" customHeight="1" x14ac:dyDescent="0.15">
      <c r="B25" s="75"/>
    </row>
    <row r="26" spans="2:32" ht="16.5" customHeight="1" x14ac:dyDescent="0.15">
      <c r="B26" s="75"/>
    </row>
    <row r="27" spans="2:32" ht="16.5" customHeight="1" x14ac:dyDescent="0.15">
      <c r="B27" s="75"/>
    </row>
    <row r="28" spans="2:32" ht="16.5" customHeight="1" x14ac:dyDescent="0.15">
      <c r="B28" s="75"/>
    </row>
    <row r="29" spans="2:32" ht="16.5" customHeight="1" x14ac:dyDescent="0.15">
      <c r="B29" s="75"/>
    </row>
    <row r="30" spans="2:32" ht="16.5" customHeight="1" x14ac:dyDescent="0.15">
      <c r="B30" s="75"/>
    </row>
    <row r="31" spans="2:32" ht="16.5" customHeight="1" x14ac:dyDescent="0.15">
      <c r="B31" s="75"/>
    </row>
    <row r="32" spans="2:32" ht="16.5" customHeight="1" x14ac:dyDescent="0.15">
      <c r="B32" s="75"/>
    </row>
    <row r="33" spans="2:2" ht="16.5" customHeight="1" x14ac:dyDescent="0.15">
      <c r="B33" s="75"/>
    </row>
    <row r="34" spans="2:2" ht="16.5" customHeight="1" x14ac:dyDescent="0.15">
      <c r="B34" s="75"/>
    </row>
    <row r="35" spans="2:2" ht="16.5" customHeight="1" x14ac:dyDescent="0.15">
      <c r="B35" s="75"/>
    </row>
    <row r="36" spans="2:2" ht="16.5" customHeight="1" x14ac:dyDescent="0.15">
      <c r="B36" s="75"/>
    </row>
    <row r="37" spans="2:2" ht="16.5" customHeight="1" x14ac:dyDescent="0.15">
      <c r="B37" s="75"/>
    </row>
    <row r="38" spans="2:2" ht="16.5" customHeight="1" x14ac:dyDescent="0.15">
      <c r="B38" s="69"/>
    </row>
    <row r="39" spans="2:2" ht="16.5" customHeight="1" x14ac:dyDescent="0.15">
      <c r="B39" s="69"/>
    </row>
    <row r="40" spans="2:2" ht="16.5" customHeight="1" x14ac:dyDescent="0.15">
      <c r="B40" s="69"/>
    </row>
    <row r="41" spans="2:2" ht="16.5" customHeight="1" x14ac:dyDescent="0.15">
      <c r="B41" s="69"/>
    </row>
    <row r="42" spans="2:2" ht="16.5" customHeight="1" x14ac:dyDescent="0.15">
      <c r="B42" s="69"/>
    </row>
    <row r="43" spans="2:2" ht="16.5" customHeight="1" x14ac:dyDescent="0.15">
      <c r="B43" s="69"/>
    </row>
    <row r="44" spans="2:2" ht="16.5" customHeight="1" x14ac:dyDescent="0.15">
      <c r="B44" s="69"/>
    </row>
    <row r="45" spans="2:2" ht="16.5" customHeight="1" x14ac:dyDescent="0.15">
      <c r="B45" s="69"/>
    </row>
    <row r="46" spans="2:2" ht="16.5" customHeight="1" x14ac:dyDescent="0.15">
      <c r="B46" s="69"/>
    </row>
    <row r="47" spans="2:2" ht="16.5" customHeight="1" x14ac:dyDescent="0.15">
      <c r="B47" s="69"/>
    </row>
  </sheetData>
  <sheetProtection algorithmName="SHA-512" hashValue="gFgI77NifZoQebusyjQrLbQGrD6dfOWgq1xrxDXJ9CuoKwCaY6MoMCGUE2UDKEE/QeLDzmzSYc5jxk/hp1S/DA==" saltValue="frQGgifFrB5xPK3d9Pcf/w==" spinCount="100000" sheet="1" objects="1" scenarios="1" selectLockedCells="1"/>
  <mergeCells count="30">
    <mergeCell ref="C13:AA13"/>
    <mergeCell ref="AB13:AF13"/>
    <mergeCell ref="J1:Q1"/>
    <mergeCell ref="AA1:AF1"/>
    <mergeCell ref="B2:AF2"/>
    <mergeCell ref="B3:AF3"/>
    <mergeCell ref="H5:R5"/>
    <mergeCell ref="C9:AA9"/>
    <mergeCell ref="AB9:AF9"/>
    <mergeCell ref="C10:AA10"/>
    <mergeCell ref="AB10:AF10"/>
    <mergeCell ref="B11:B12"/>
    <mergeCell ref="C11:AA12"/>
    <mergeCell ref="AB11:AF12"/>
    <mergeCell ref="C14:AA14"/>
    <mergeCell ref="AB14:AF14"/>
    <mergeCell ref="C15:AA15"/>
    <mergeCell ref="AB15:AF15"/>
    <mergeCell ref="C16:AA16"/>
    <mergeCell ref="AB16:AF16"/>
    <mergeCell ref="C20:AA20"/>
    <mergeCell ref="AB20:AF20"/>
    <mergeCell ref="C21:AA21"/>
    <mergeCell ref="AB21:AF21"/>
    <mergeCell ref="C17:AA17"/>
    <mergeCell ref="AB17:AF17"/>
    <mergeCell ref="C18:AA18"/>
    <mergeCell ref="AB18:AF18"/>
    <mergeCell ref="C19:AA19"/>
    <mergeCell ref="AB19:AF19"/>
  </mergeCells>
  <printOptions horizontalCentered="1"/>
  <pageMargins left="0.4" right="0.17" top="0.9" bottom="0.2" header="0.3" footer="0.3"/>
  <pageSetup paperSize="9" scale="1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DD9B-44F6-5C40-8CE8-ED5B84E9375F}">
  <dimension ref="B1:AG68"/>
  <sheetViews>
    <sheetView showGridLines="0" view="pageBreakPreview" zoomScale="120" zoomScaleNormal="85" zoomScaleSheetLayoutView="120" workbookViewId="0">
      <selection activeCell="W19" sqref="W19:AA19"/>
    </sheetView>
  </sheetViews>
  <sheetFormatPr baseColWidth="10" defaultColWidth="9.1640625" defaultRowHeight="12" x14ac:dyDescent="0.15"/>
  <cols>
    <col min="1" max="1" width="0.83203125" style="1" customWidth="1"/>
    <col min="2" max="2" width="3.5" style="1" bestFit="1" customWidth="1"/>
    <col min="3" max="7" width="2.5" style="1" customWidth="1"/>
    <col min="8" max="8" width="3.1640625" style="1" customWidth="1"/>
    <col min="9" max="9" width="2.5" style="1" customWidth="1"/>
    <col min="10" max="10" width="3.1640625" style="1" customWidth="1"/>
    <col min="11" max="11" width="2.5" style="1" customWidth="1"/>
    <col min="12" max="12" width="2.6640625" style="1" customWidth="1"/>
    <col min="13" max="13" width="2.5" style="1" customWidth="1"/>
    <col min="14" max="14" width="3.6640625" style="1" customWidth="1"/>
    <col min="15" max="32" width="2.5" style="1" customWidth="1"/>
    <col min="33" max="33" width="0.83203125" style="1" customWidth="1"/>
    <col min="34" max="16384" width="9.1640625" style="1"/>
  </cols>
  <sheetData>
    <row r="1" spans="2:33" ht="16.5" customHeight="1" x14ac:dyDescent="0.15">
      <c r="B1" s="474" t="s">
        <v>263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</row>
    <row r="2" spans="2:33" ht="16.5" customHeight="1" x14ac:dyDescent="0.15">
      <c r="B2" s="336" t="s">
        <v>264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</row>
    <row r="3" spans="2:33" ht="16.5" customHeight="1" x14ac:dyDescent="0.15">
      <c r="B3" s="336" t="s">
        <v>265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</row>
    <row r="4" spans="2:33" ht="16.25" customHeight="1" x14ac:dyDescent="0.15"/>
    <row r="5" spans="2:33" ht="12" customHeight="1" x14ac:dyDescent="0.15">
      <c r="B5" s="475" t="str">
        <f>'Page 2'!B4</f>
        <v>Name of the Assessee:</v>
      </c>
      <c r="C5" s="475"/>
      <c r="D5" s="475"/>
      <c r="E5" s="475"/>
      <c r="F5" s="475"/>
      <c r="G5" s="475"/>
      <c r="H5" s="477" t="str">
        <f>'Page 1'!I10</f>
        <v>NAME</v>
      </c>
      <c r="I5" s="477"/>
      <c r="J5" s="477"/>
      <c r="K5" s="477"/>
      <c r="L5" s="477"/>
      <c r="M5" s="477"/>
      <c r="N5" s="477"/>
      <c r="O5" s="477"/>
      <c r="P5" s="477"/>
      <c r="Q5" s="477"/>
      <c r="R5" s="477"/>
      <c r="T5" s="82" t="str">
        <f>'Page 2'!R4</f>
        <v>TIN:</v>
      </c>
      <c r="U5" s="13">
        <f>'Page 1'!G14</f>
        <v>0</v>
      </c>
      <c r="V5" s="13">
        <f>'Page 1'!H14</f>
        <v>0</v>
      </c>
      <c r="W5" s="13">
        <f>'Page 1'!I14</f>
        <v>0</v>
      </c>
      <c r="X5" s="13">
        <f>'Page 1'!J14</f>
        <v>0</v>
      </c>
      <c r="Y5" s="13">
        <f>'Page 1'!K14</f>
        <v>0</v>
      </c>
      <c r="Z5" s="13">
        <f>'Page 1'!L14</f>
        <v>0</v>
      </c>
      <c r="AA5" s="13">
        <f>'Page 1'!M14</f>
        <v>0</v>
      </c>
      <c r="AB5" s="13">
        <f>'Page 1'!N14</f>
        <v>0</v>
      </c>
      <c r="AC5" s="13">
        <f>'Page 1'!O14</f>
        <v>0</v>
      </c>
      <c r="AD5" s="13">
        <f>'Page 1'!P14</f>
        <v>0</v>
      </c>
      <c r="AE5" s="13">
        <f>'Page 1'!Q14</f>
        <v>0</v>
      </c>
      <c r="AF5" s="13">
        <f>'Page 1'!R14</f>
        <v>0</v>
      </c>
    </row>
    <row r="6" spans="2:33" x14ac:dyDescent="0.15">
      <c r="B6" s="476"/>
      <c r="C6" s="476"/>
      <c r="D6" s="476"/>
      <c r="E6" s="476"/>
      <c r="F6" s="476"/>
      <c r="G6" s="476"/>
      <c r="H6" s="83"/>
      <c r="I6" s="83"/>
      <c r="J6" s="83"/>
      <c r="K6" s="83"/>
      <c r="L6" s="83"/>
      <c r="M6" s="83"/>
      <c r="N6" s="83"/>
      <c r="O6" s="83"/>
      <c r="P6" s="83"/>
    </row>
    <row r="7" spans="2:33" ht="16.5" customHeight="1" x14ac:dyDescent="0.15">
      <c r="B7" s="472" t="s">
        <v>183</v>
      </c>
      <c r="C7" s="473"/>
      <c r="D7" s="404" t="s">
        <v>266</v>
      </c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 t="str">
        <f>'Page 5'!AA33</f>
        <v>Amount in Taka</v>
      </c>
      <c r="X7" s="404"/>
      <c r="Y7" s="404"/>
      <c r="Z7" s="404"/>
      <c r="AA7" s="404"/>
      <c r="AB7" s="404" t="s">
        <v>267</v>
      </c>
      <c r="AC7" s="404"/>
      <c r="AD7" s="404"/>
      <c r="AE7" s="404"/>
      <c r="AF7" s="404"/>
      <c r="AG7" s="14"/>
    </row>
    <row r="8" spans="2:33" ht="16.5" customHeight="1" x14ac:dyDescent="0.15">
      <c r="B8" s="451">
        <v>1</v>
      </c>
      <c r="C8" s="452"/>
      <c r="D8" s="363" t="s">
        <v>268</v>
      </c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393">
        <f>'Expense Data'!C8</f>
        <v>0</v>
      </c>
      <c r="X8" s="393"/>
      <c r="Y8" s="393"/>
      <c r="Z8" s="393"/>
      <c r="AA8" s="393"/>
      <c r="AB8" s="453"/>
      <c r="AC8" s="453"/>
      <c r="AD8" s="453"/>
      <c r="AE8" s="453"/>
      <c r="AF8" s="453"/>
    </row>
    <row r="9" spans="2:33" ht="16.5" customHeight="1" x14ac:dyDescent="0.15">
      <c r="B9" s="451">
        <v>2</v>
      </c>
      <c r="C9" s="452"/>
      <c r="D9" s="363" t="s">
        <v>269</v>
      </c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5"/>
      <c r="W9" s="393">
        <f>'Expense Data'!C9</f>
        <v>0</v>
      </c>
      <c r="X9" s="393"/>
      <c r="Y9" s="393"/>
      <c r="Z9" s="393"/>
      <c r="AA9" s="393"/>
      <c r="AB9" s="453"/>
      <c r="AC9" s="453"/>
      <c r="AD9" s="453"/>
      <c r="AE9" s="453"/>
      <c r="AF9" s="453"/>
    </row>
    <row r="10" spans="2:33" ht="16.5" customHeight="1" x14ac:dyDescent="0.15">
      <c r="B10" s="451">
        <v>3</v>
      </c>
      <c r="C10" s="452"/>
      <c r="D10" s="363" t="s">
        <v>270</v>
      </c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5"/>
      <c r="W10" s="393">
        <f>'Expense Data'!C10</f>
        <v>0</v>
      </c>
      <c r="X10" s="393"/>
      <c r="Y10" s="393"/>
      <c r="Z10" s="393"/>
      <c r="AA10" s="393"/>
      <c r="AB10" s="453"/>
      <c r="AC10" s="453"/>
      <c r="AD10" s="453"/>
      <c r="AE10" s="453"/>
      <c r="AF10" s="453"/>
    </row>
    <row r="11" spans="2:33" ht="16.5" customHeight="1" x14ac:dyDescent="0.15">
      <c r="B11" s="456">
        <v>4</v>
      </c>
      <c r="C11" s="457"/>
      <c r="D11" s="387" t="s">
        <v>271</v>
      </c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9"/>
      <c r="W11" s="460">
        <f>'Expense Data'!C11</f>
        <v>0</v>
      </c>
      <c r="X11" s="461"/>
      <c r="Y11" s="461"/>
      <c r="Z11" s="461"/>
      <c r="AA11" s="462"/>
      <c r="AB11" s="466"/>
      <c r="AC11" s="467"/>
      <c r="AD11" s="467"/>
      <c r="AE11" s="467"/>
      <c r="AF11" s="468"/>
      <c r="AG11" s="84"/>
    </row>
    <row r="12" spans="2:33" ht="9" customHeight="1" x14ac:dyDescent="0.15">
      <c r="B12" s="458"/>
      <c r="C12" s="459"/>
      <c r="D12" s="434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6"/>
      <c r="W12" s="463"/>
      <c r="X12" s="464"/>
      <c r="Y12" s="464"/>
      <c r="Z12" s="464"/>
      <c r="AA12" s="465"/>
      <c r="AB12" s="469"/>
      <c r="AC12" s="470"/>
      <c r="AD12" s="470"/>
      <c r="AE12" s="470"/>
      <c r="AF12" s="471"/>
    </row>
    <row r="13" spans="2:33" ht="16.5" customHeight="1" x14ac:dyDescent="0.15">
      <c r="B13" s="451">
        <v>5</v>
      </c>
      <c r="C13" s="452"/>
      <c r="D13" s="363" t="s">
        <v>272</v>
      </c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5"/>
      <c r="W13" s="393">
        <f>'Expense Data'!C12</f>
        <v>0</v>
      </c>
      <c r="X13" s="393"/>
      <c r="Y13" s="393"/>
      <c r="Z13" s="393"/>
      <c r="AA13" s="393"/>
      <c r="AB13" s="453"/>
      <c r="AC13" s="453"/>
      <c r="AD13" s="453"/>
      <c r="AE13" s="453"/>
      <c r="AF13" s="453"/>
    </row>
    <row r="14" spans="2:33" ht="16.5" customHeight="1" x14ac:dyDescent="0.15">
      <c r="B14" s="451">
        <v>6</v>
      </c>
      <c r="C14" s="452"/>
      <c r="D14" s="363" t="s">
        <v>273</v>
      </c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5"/>
      <c r="W14" s="393">
        <f>'Expense Data'!C13</f>
        <v>0</v>
      </c>
      <c r="X14" s="393"/>
      <c r="Y14" s="393"/>
      <c r="Z14" s="393"/>
      <c r="AA14" s="393"/>
      <c r="AB14" s="453"/>
      <c r="AC14" s="453"/>
      <c r="AD14" s="453"/>
      <c r="AE14" s="453"/>
      <c r="AF14" s="453"/>
    </row>
    <row r="15" spans="2:33" ht="16.5" customHeight="1" x14ac:dyDescent="0.15">
      <c r="B15" s="451">
        <v>7</v>
      </c>
      <c r="C15" s="452"/>
      <c r="D15" s="363" t="s">
        <v>274</v>
      </c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5"/>
      <c r="W15" s="393">
        <f>'Expense Data'!C14</f>
        <v>0</v>
      </c>
      <c r="X15" s="393"/>
      <c r="Y15" s="393"/>
      <c r="Z15" s="393"/>
      <c r="AA15" s="393"/>
      <c r="AB15" s="453"/>
      <c r="AC15" s="453"/>
      <c r="AD15" s="453"/>
      <c r="AE15" s="453"/>
      <c r="AF15" s="453"/>
    </row>
    <row r="16" spans="2:33" ht="24" customHeight="1" x14ac:dyDescent="0.15">
      <c r="B16" s="456">
        <v>8</v>
      </c>
      <c r="C16" s="457"/>
      <c r="D16" s="387" t="s">
        <v>275</v>
      </c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9"/>
      <c r="W16" s="460">
        <f>'Expense Data'!C15</f>
        <v>0</v>
      </c>
      <c r="X16" s="461"/>
      <c r="Y16" s="461"/>
      <c r="Z16" s="461"/>
      <c r="AA16" s="462"/>
      <c r="AB16" s="466"/>
      <c r="AC16" s="467"/>
      <c r="AD16" s="467"/>
      <c r="AE16" s="467"/>
      <c r="AF16" s="468"/>
    </row>
    <row r="17" spans="2:32" ht="16.5" customHeight="1" x14ac:dyDescent="0.15">
      <c r="B17" s="458"/>
      <c r="C17" s="459"/>
      <c r="D17" s="434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6"/>
      <c r="W17" s="463"/>
      <c r="X17" s="464"/>
      <c r="Y17" s="464"/>
      <c r="Z17" s="464"/>
      <c r="AA17" s="465"/>
      <c r="AB17" s="469"/>
      <c r="AC17" s="470"/>
      <c r="AD17" s="470"/>
      <c r="AE17" s="470"/>
      <c r="AF17" s="471"/>
    </row>
    <row r="18" spans="2:32" ht="16.5" customHeight="1" x14ac:dyDescent="0.15">
      <c r="B18" s="451">
        <v>9</v>
      </c>
      <c r="C18" s="452"/>
      <c r="D18" s="363" t="s">
        <v>276</v>
      </c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5"/>
      <c r="W18" s="393">
        <f>'Expense Data'!C16</f>
        <v>0</v>
      </c>
      <c r="X18" s="393"/>
      <c r="Y18" s="393"/>
      <c r="Z18" s="393"/>
      <c r="AA18" s="393"/>
      <c r="AB18" s="453"/>
      <c r="AC18" s="453"/>
      <c r="AD18" s="453"/>
      <c r="AE18" s="453"/>
      <c r="AF18" s="453"/>
    </row>
    <row r="19" spans="2:32" ht="16.5" customHeight="1" x14ac:dyDescent="0.15">
      <c r="B19" s="454" t="s">
        <v>181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319">
        <f>SUM(W8:AA18)</f>
        <v>0</v>
      </c>
      <c r="X19" s="319"/>
      <c r="Y19" s="319"/>
      <c r="Z19" s="319"/>
      <c r="AA19" s="319"/>
      <c r="AB19" s="455"/>
      <c r="AC19" s="455"/>
      <c r="AD19" s="455"/>
      <c r="AE19" s="455"/>
      <c r="AF19" s="455"/>
    </row>
    <row r="20" spans="2:32" ht="16.5" customHeight="1" x14ac:dyDescent="0.15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85"/>
      <c r="X20" s="85"/>
      <c r="Y20" s="85"/>
      <c r="Z20" s="85"/>
      <c r="AA20" s="85"/>
      <c r="AB20" s="86"/>
      <c r="AC20" s="86"/>
      <c r="AD20" s="86"/>
      <c r="AE20" s="86"/>
      <c r="AF20" s="86"/>
    </row>
    <row r="21" spans="2:32" ht="16.5" customHeight="1" x14ac:dyDescent="0.15">
      <c r="B21" s="4"/>
    </row>
    <row r="22" spans="2:32" ht="16.5" customHeight="1" x14ac:dyDescent="0.15">
      <c r="B22" s="448" t="s">
        <v>149</v>
      </c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  <c r="AD22" s="448"/>
      <c r="AE22" s="448"/>
      <c r="AF22" s="448"/>
    </row>
    <row r="23" spans="2:32" ht="16.5" customHeight="1" x14ac:dyDescent="0.15">
      <c r="B23" s="4"/>
    </row>
    <row r="24" spans="2:32" ht="16.5" customHeight="1" x14ac:dyDescent="0.15">
      <c r="B24" s="449" t="s">
        <v>277</v>
      </c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49"/>
      <c r="Z24" s="449"/>
      <c r="AA24" s="449"/>
      <c r="AB24" s="449"/>
      <c r="AC24" s="449"/>
      <c r="AD24" s="449"/>
      <c r="AE24" s="449"/>
      <c r="AF24" s="449"/>
    </row>
    <row r="25" spans="2:32" ht="16.5" customHeight="1" x14ac:dyDescent="0.15"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49"/>
      <c r="AA25" s="449"/>
      <c r="AB25" s="449"/>
      <c r="AC25" s="449"/>
      <c r="AD25" s="449"/>
      <c r="AE25" s="449"/>
      <c r="AF25" s="449"/>
    </row>
    <row r="26" spans="2:32" ht="16.5" customHeight="1" x14ac:dyDescent="0.15"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</row>
    <row r="27" spans="2:32" ht="16.5" customHeight="1" x14ac:dyDescent="0.15"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2:32" ht="16.5" customHeight="1" x14ac:dyDescent="0.15"/>
    <row r="29" spans="2:32" ht="16.5" customHeight="1" x14ac:dyDescent="0.15">
      <c r="W29" s="301" t="s">
        <v>278</v>
      </c>
      <c r="X29" s="301"/>
      <c r="Y29" s="301"/>
      <c r="Z29" s="301"/>
      <c r="AA29" s="301"/>
      <c r="AB29" s="301"/>
      <c r="AC29" s="301"/>
      <c r="AD29" s="301"/>
      <c r="AE29" s="301"/>
      <c r="AF29" s="301"/>
    </row>
    <row r="30" spans="2:32" ht="16.5" customHeight="1" x14ac:dyDescent="0.15"/>
    <row r="31" spans="2:32" ht="16.5" customHeight="1" x14ac:dyDescent="0.15"/>
    <row r="32" spans="2:32" ht="16.5" customHeight="1" x14ac:dyDescent="0.15">
      <c r="U32" s="309" t="str">
        <f>'Page 1'!I10</f>
        <v>NAME</v>
      </c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</row>
    <row r="33" spans="23:32" ht="16.5" customHeight="1" x14ac:dyDescent="0.15">
      <c r="W33" s="450" t="str">
        <f>'Basic Data'!G67 &amp; 'Basic Data'!H67 &amp; "/" &amp; 'Basic Data'!K67 &amp; 'Basic Data'!L67 &amp; "/" &amp; 'Basic Data'!N67 &amp; 'Basic Data'!O67 &amp; 'Basic Data'!P67 &amp; 'Basic Data'!Q67</f>
        <v>03/11/2024</v>
      </c>
      <c r="X33" s="450"/>
      <c r="Y33" s="450"/>
      <c r="Z33" s="450"/>
      <c r="AA33" s="450"/>
      <c r="AB33" s="450"/>
      <c r="AC33" s="450"/>
      <c r="AD33" s="450"/>
      <c r="AE33" s="450"/>
      <c r="AF33" s="450"/>
    </row>
    <row r="34" spans="23:32" ht="16.5" customHeight="1" x14ac:dyDescent="0.15"/>
    <row r="35" spans="23:32" ht="16.5" customHeight="1" x14ac:dyDescent="0.15"/>
    <row r="36" spans="23:32" ht="16.5" customHeight="1" x14ac:dyDescent="0.15"/>
    <row r="37" spans="23:32" ht="16.5" customHeight="1" x14ac:dyDescent="0.15"/>
    <row r="38" spans="23:32" ht="16.5" customHeight="1" x14ac:dyDescent="0.15"/>
    <row r="39" spans="23:32" ht="16.5" customHeight="1" x14ac:dyDescent="0.15"/>
    <row r="40" spans="23:32" ht="16.5" customHeight="1" x14ac:dyDescent="0.15"/>
    <row r="41" spans="23:32" ht="16.5" customHeight="1" x14ac:dyDescent="0.15"/>
    <row r="42" spans="23:32" ht="16.5" customHeight="1" x14ac:dyDescent="0.15"/>
    <row r="43" spans="23:32" ht="16.5" customHeight="1" x14ac:dyDescent="0.15"/>
    <row r="44" spans="23:32" ht="16.5" customHeight="1" x14ac:dyDescent="0.15"/>
    <row r="45" spans="23:32" ht="16.5" customHeight="1" x14ac:dyDescent="0.15"/>
    <row r="46" spans="23:32" ht="16.5" customHeight="1" x14ac:dyDescent="0.15"/>
    <row r="47" spans="23:32" ht="16.5" customHeight="1" x14ac:dyDescent="0.15"/>
    <row r="48" spans="23:3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</sheetData>
  <sheetProtection algorithmName="SHA-512" hashValue="Xz8pzA5FHCXQNYpsUrn0PZKz6mLcT0drsoYqpn9WNJ033h5rqkK0GVLaZATGytathVggMHCh/HS7EYDsv8VZFg==" saltValue="1KotL1JzAC0+LsNk3bPZ/Q==" spinCount="100000" sheet="1" objects="1" scenarios="1" selectLockedCells="1"/>
  <mergeCells count="53">
    <mergeCell ref="B7:C7"/>
    <mergeCell ref="D7:V7"/>
    <mergeCell ref="W7:AA7"/>
    <mergeCell ref="AB7:AF7"/>
    <mergeCell ref="B1:AF1"/>
    <mergeCell ref="B2:AF2"/>
    <mergeCell ref="B3:AF3"/>
    <mergeCell ref="B5:G6"/>
    <mergeCell ref="H5:R5"/>
    <mergeCell ref="B8:C8"/>
    <mergeCell ref="D8:V8"/>
    <mergeCell ref="W8:AA8"/>
    <mergeCell ref="AB8:AF8"/>
    <mergeCell ref="B9:C9"/>
    <mergeCell ref="D9:V9"/>
    <mergeCell ref="W9:AA9"/>
    <mergeCell ref="AB9:AF9"/>
    <mergeCell ref="B10:C10"/>
    <mergeCell ref="D10:V10"/>
    <mergeCell ref="W10:AA10"/>
    <mergeCell ref="AB10:AF10"/>
    <mergeCell ref="B11:C12"/>
    <mergeCell ref="D11:V12"/>
    <mergeCell ref="W11:AA12"/>
    <mergeCell ref="AB11:AF12"/>
    <mergeCell ref="B13:C13"/>
    <mergeCell ref="D13:V13"/>
    <mergeCell ref="W13:AA13"/>
    <mergeCell ref="AB13:AF13"/>
    <mergeCell ref="B14:C14"/>
    <mergeCell ref="D14:V14"/>
    <mergeCell ref="W14:AA14"/>
    <mergeCell ref="AB14:AF14"/>
    <mergeCell ref="B15:C15"/>
    <mergeCell ref="D15:V15"/>
    <mergeCell ref="W15:AA15"/>
    <mergeCell ref="AB15:AF15"/>
    <mergeCell ref="B16:C17"/>
    <mergeCell ref="D16:V17"/>
    <mergeCell ref="W16:AA17"/>
    <mergeCell ref="AB16:AF17"/>
    <mergeCell ref="B18:C18"/>
    <mergeCell ref="D18:V18"/>
    <mergeCell ref="W18:AA18"/>
    <mergeCell ref="AB18:AF18"/>
    <mergeCell ref="B19:V19"/>
    <mergeCell ref="W19:AA19"/>
    <mergeCell ref="AB19:AF19"/>
    <mergeCell ref="B22:AF22"/>
    <mergeCell ref="B24:AF25"/>
    <mergeCell ref="W29:AF29"/>
    <mergeCell ref="U32:AF32"/>
    <mergeCell ref="W33:AF33"/>
  </mergeCells>
  <printOptions horizontalCentered="1"/>
  <pageMargins left="0.39" right="0.22" top="1" bottom="0.5" header="0.3" footer="0.3"/>
  <pageSetup paperSize="9" scale="1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7D6E-4976-7E4C-BB09-7892EA724258}">
  <dimension ref="A1:AI44"/>
  <sheetViews>
    <sheetView showGridLines="0" view="pageBreakPreview" topLeftCell="G10" zoomScale="120" zoomScaleNormal="85" zoomScaleSheetLayoutView="120" workbookViewId="0">
      <selection activeCell="AB21" sqref="AB21:AF21"/>
    </sheetView>
  </sheetViews>
  <sheetFormatPr baseColWidth="10" defaultColWidth="9.1640625" defaultRowHeight="12" x14ac:dyDescent="0.15"/>
  <cols>
    <col min="1" max="1" width="0.83203125" style="1" customWidth="1"/>
    <col min="2" max="2" width="2.5" style="1" customWidth="1"/>
    <col min="3" max="3" width="3.83203125" style="1" customWidth="1"/>
    <col min="4" max="8" width="2.5" style="1" customWidth="1"/>
    <col min="9" max="9" width="3.1640625" style="1" customWidth="1"/>
    <col min="10" max="10" width="2.83203125" style="1" customWidth="1"/>
    <col min="11" max="11" width="3.1640625" style="1" customWidth="1"/>
    <col min="12" max="20" width="2.5" style="1" customWidth="1"/>
    <col min="21" max="32" width="3.1640625" style="1" customWidth="1"/>
    <col min="33" max="33" width="0.83203125" style="1" customWidth="1"/>
    <col min="34" max="16384" width="9.1640625" style="1"/>
  </cols>
  <sheetData>
    <row r="1" spans="1:33" ht="16.5" customHeight="1" x14ac:dyDescent="0.15">
      <c r="AA1" s="2" t="s">
        <v>279</v>
      </c>
    </row>
    <row r="2" spans="1:33" ht="16.5" customHeight="1" x14ac:dyDescent="0.15">
      <c r="B2" s="336" t="str">
        <f>"Statement of Assets, Liabilities and Expenses" &amp; " as on " &amp; 'Basic Data'!F63 &amp; 'Basic Data'!H63</f>
        <v>Statement of Assets, Liabilities and Expenses as on 30 June, 2024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</row>
    <row r="3" spans="1:33" ht="8.5" customHeight="1" x14ac:dyDescent="0.15"/>
    <row r="4" spans="1:33" ht="16.5" customHeight="1" x14ac:dyDescent="0.15">
      <c r="A4" s="6"/>
      <c r="B4" s="355" t="s">
        <v>280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8"/>
    </row>
    <row r="5" spans="1:33" x14ac:dyDescent="0.15">
      <c r="A5" s="9"/>
      <c r="B5" s="23" t="s">
        <v>281</v>
      </c>
      <c r="C5" s="1" t="s">
        <v>282</v>
      </c>
      <c r="AG5" s="11"/>
    </row>
    <row r="6" spans="1:33" ht="16.5" customHeight="1" x14ac:dyDescent="0.15">
      <c r="A6" s="9"/>
      <c r="B6" s="23" t="s">
        <v>281</v>
      </c>
      <c r="C6" s="1" t="s">
        <v>283</v>
      </c>
      <c r="AG6" s="11"/>
    </row>
    <row r="7" spans="1:33" ht="16.5" customHeight="1" x14ac:dyDescent="0.15">
      <c r="A7" s="9"/>
      <c r="B7" s="23" t="s">
        <v>281</v>
      </c>
      <c r="C7" s="449" t="s">
        <v>284</v>
      </c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11"/>
    </row>
    <row r="8" spans="1:33" ht="23.25" customHeight="1" x14ac:dyDescent="0.15">
      <c r="A8" s="9"/>
      <c r="B8" s="23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11"/>
    </row>
    <row r="9" spans="1:33" ht="16.5" customHeight="1" x14ac:dyDescent="0.15">
      <c r="A9" s="9"/>
      <c r="B9" s="23" t="s">
        <v>281</v>
      </c>
      <c r="C9" s="486" t="s">
        <v>285</v>
      </c>
      <c r="D9" s="486"/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11"/>
    </row>
    <row r="10" spans="1:33" ht="13.5" customHeight="1" x14ac:dyDescent="0.15">
      <c r="A10" s="31"/>
      <c r="B10" s="88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33"/>
    </row>
    <row r="11" spans="1:33" ht="16.5" customHeight="1" x14ac:dyDescent="0.15"/>
    <row r="12" spans="1:33" ht="16.25" customHeight="1" x14ac:dyDescent="0.15">
      <c r="B12" s="75" t="str">
        <f>'Page 4'!B6</f>
        <v>Name of the Assessee:</v>
      </c>
      <c r="G12" s="2"/>
      <c r="H12" s="488" t="str">
        <f>'Page 1'!I10</f>
        <v>NAME</v>
      </c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75"/>
      <c r="T12" s="82" t="str">
        <f>'Page 8'!T5</f>
        <v>TIN:</v>
      </c>
      <c r="U12" s="13">
        <f>'Page 1'!G14</f>
        <v>0</v>
      </c>
      <c r="V12" s="13">
        <f>'Page 1'!H14</f>
        <v>0</v>
      </c>
      <c r="W12" s="13">
        <f>'Page 1'!I14</f>
        <v>0</v>
      </c>
      <c r="X12" s="13">
        <f>'Page 1'!J14</f>
        <v>0</v>
      </c>
      <c r="Y12" s="13">
        <f>'Page 1'!K14</f>
        <v>0</v>
      </c>
      <c r="Z12" s="13">
        <f>'Page 1'!L14</f>
        <v>0</v>
      </c>
      <c r="AA12" s="13">
        <f>'Page 1'!M14</f>
        <v>0</v>
      </c>
      <c r="AB12" s="13">
        <f>'Page 1'!N14</f>
        <v>0</v>
      </c>
      <c r="AC12" s="13">
        <f>'Page 1'!O14</f>
        <v>0</v>
      </c>
      <c r="AD12" s="13">
        <f>'Page 1'!P14</f>
        <v>0</v>
      </c>
      <c r="AE12" s="13">
        <f>'Page 1'!Q14</f>
        <v>0</v>
      </c>
      <c r="AF12" s="13">
        <f>'Page 1'!R14</f>
        <v>0</v>
      </c>
    </row>
    <row r="13" spans="1:33" ht="16.5" customHeight="1" x14ac:dyDescent="0.15"/>
    <row r="14" spans="1:33" ht="16.5" customHeight="1" x14ac:dyDescent="0.15">
      <c r="A14" s="5"/>
      <c r="B14" s="89" t="s">
        <v>67</v>
      </c>
      <c r="C14" s="1" t="s">
        <v>286</v>
      </c>
    </row>
    <row r="15" spans="1:33" ht="4" customHeight="1" x14ac:dyDescent="0.15"/>
    <row r="16" spans="1:33" ht="16.5" customHeight="1" x14ac:dyDescent="0.15">
      <c r="C16" s="90" t="s">
        <v>124</v>
      </c>
      <c r="D16" s="1" t="s">
        <v>287</v>
      </c>
      <c r="Y16" s="1" t="s">
        <v>288</v>
      </c>
      <c r="Z16" s="482">
        <f>'Page 2'!AB18</f>
        <v>0</v>
      </c>
      <c r="AA16" s="482"/>
      <c r="AB16" s="482"/>
      <c r="AC16" s="482"/>
    </row>
    <row r="17" spans="2:35" ht="16.5" customHeight="1" x14ac:dyDescent="0.15">
      <c r="C17" s="90" t="s">
        <v>126</v>
      </c>
      <c r="D17" s="1" t="s">
        <v>289</v>
      </c>
      <c r="Y17" s="1" t="s">
        <v>288</v>
      </c>
      <c r="Z17" s="484">
        <f>'Page 3'!AC10+'Income Data'!D24</f>
        <v>0</v>
      </c>
      <c r="AA17" s="484"/>
      <c r="AB17" s="484"/>
      <c r="AC17" s="484"/>
    </row>
    <row r="18" spans="2:35" ht="16.5" customHeight="1" x14ac:dyDescent="0.15">
      <c r="C18" s="90" t="s">
        <v>210</v>
      </c>
      <c r="D18" s="1" t="s">
        <v>290</v>
      </c>
      <c r="Y18" s="1" t="s">
        <v>288</v>
      </c>
      <c r="Z18" s="483"/>
      <c r="AA18" s="483"/>
      <c r="AB18" s="483"/>
      <c r="AC18" s="483"/>
    </row>
    <row r="19" spans="2:35" x14ac:dyDescent="0.15">
      <c r="I19" s="1" t="s">
        <v>291</v>
      </c>
      <c r="Z19" s="485" t="s">
        <v>288</v>
      </c>
      <c r="AA19" s="485"/>
      <c r="AB19" s="482">
        <f>SUM(Z16:AA18)</f>
        <v>0</v>
      </c>
      <c r="AC19" s="482"/>
      <c r="AD19" s="482"/>
      <c r="AE19" s="482"/>
      <c r="AF19" s="482"/>
      <c r="AI19" s="39"/>
    </row>
    <row r="20" spans="2:35" x14ac:dyDescent="0.15">
      <c r="AB20" s="14"/>
      <c r="AC20" s="14"/>
      <c r="AD20" s="14"/>
      <c r="AE20" s="14"/>
      <c r="AF20" s="14"/>
    </row>
    <row r="21" spans="2:35" x14ac:dyDescent="0.15">
      <c r="B21" s="89" t="s">
        <v>69</v>
      </c>
      <c r="C21" s="91" t="s">
        <v>292</v>
      </c>
      <c r="Z21" s="480" t="s">
        <v>288</v>
      </c>
      <c r="AA21" s="480"/>
      <c r="AB21" s="482">
        <f>'Assets Data'!C29</f>
        <v>0</v>
      </c>
      <c r="AC21" s="482"/>
      <c r="AD21" s="482"/>
      <c r="AE21" s="482"/>
      <c r="AF21" s="482"/>
    </row>
    <row r="22" spans="2:35" x14ac:dyDescent="0.15">
      <c r="B22" s="5"/>
      <c r="AB22" s="14"/>
      <c r="AC22" s="14"/>
      <c r="AD22" s="14"/>
      <c r="AE22" s="14"/>
      <c r="AF22" s="14"/>
    </row>
    <row r="23" spans="2:35" x14ac:dyDescent="0.15">
      <c r="B23" s="89" t="s">
        <v>71</v>
      </c>
      <c r="C23" s="1" t="s">
        <v>293</v>
      </c>
      <c r="Z23" s="480" t="s">
        <v>288</v>
      </c>
      <c r="AA23" s="480"/>
      <c r="AB23" s="482">
        <f>AB19+AB21</f>
        <v>0</v>
      </c>
      <c r="AC23" s="482"/>
      <c r="AD23" s="482"/>
      <c r="AE23" s="482"/>
      <c r="AF23" s="482"/>
    </row>
    <row r="24" spans="2:35" x14ac:dyDescent="0.15">
      <c r="B24" s="5"/>
    </row>
    <row r="25" spans="2:35" ht="13" x14ac:dyDescent="0.15">
      <c r="B25" s="89" t="s">
        <v>73</v>
      </c>
      <c r="C25" s="90" t="s">
        <v>124</v>
      </c>
      <c r="D25" s="1" t="s">
        <v>294</v>
      </c>
      <c r="W25" s="480" t="s">
        <v>288</v>
      </c>
      <c r="X25" s="480"/>
      <c r="Y25" s="481">
        <f>'Page 8'!W19</f>
        <v>0</v>
      </c>
      <c r="Z25" s="481"/>
      <c r="AA25" s="481"/>
      <c r="AB25" s="481"/>
    </row>
    <row r="26" spans="2:35" ht="13" x14ac:dyDescent="0.15">
      <c r="B26" s="5"/>
      <c r="C26" s="90" t="s">
        <v>126</v>
      </c>
      <c r="D26" s="1" t="s">
        <v>295</v>
      </c>
      <c r="W26" s="480" t="s">
        <v>288</v>
      </c>
      <c r="X26" s="480"/>
      <c r="Y26" s="483"/>
      <c r="Z26" s="483"/>
      <c r="AA26" s="483"/>
      <c r="AB26" s="483"/>
    </row>
    <row r="27" spans="2:35" x14ac:dyDescent="0.15">
      <c r="B27" s="5"/>
    </row>
    <row r="28" spans="2:35" x14ac:dyDescent="0.15">
      <c r="B28" s="5"/>
      <c r="I28" s="92" t="s">
        <v>296</v>
      </c>
      <c r="Z28" s="480" t="s">
        <v>288</v>
      </c>
      <c r="AA28" s="480"/>
      <c r="AB28" s="481">
        <f>SUM(Y25:AB26)</f>
        <v>0</v>
      </c>
      <c r="AC28" s="481"/>
      <c r="AD28" s="481"/>
      <c r="AE28" s="481"/>
      <c r="AF28" s="481"/>
    </row>
    <row r="29" spans="2:35" x14ac:dyDescent="0.15">
      <c r="B29" s="5"/>
    </row>
    <row r="30" spans="2:35" x14ac:dyDescent="0.15">
      <c r="B30" s="89" t="s">
        <v>76</v>
      </c>
      <c r="C30" s="1" t="s">
        <v>297</v>
      </c>
      <c r="Z30" s="480" t="s">
        <v>288</v>
      </c>
      <c r="AA30" s="480"/>
      <c r="AB30" s="481">
        <f>AB23-AB28</f>
        <v>0</v>
      </c>
      <c r="AC30" s="481"/>
      <c r="AD30" s="481"/>
      <c r="AE30" s="481"/>
      <c r="AF30" s="481"/>
    </row>
    <row r="31" spans="2:35" x14ac:dyDescent="0.15">
      <c r="B31" s="5"/>
    </row>
    <row r="32" spans="2:35" x14ac:dyDescent="0.15">
      <c r="B32" s="89" t="s">
        <v>78</v>
      </c>
      <c r="C32" s="1" t="s">
        <v>298</v>
      </c>
    </row>
    <row r="33" spans="2:32" ht="13" x14ac:dyDescent="0.15">
      <c r="B33" s="5"/>
      <c r="C33" s="90" t="s">
        <v>124</v>
      </c>
      <c r="D33" s="1" t="s">
        <v>299</v>
      </c>
      <c r="U33" s="480" t="s">
        <v>288</v>
      </c>
      <c r="V33" s="480"/>
      <c r="W33" s="481">
        <f>'Assets Data'!E25</f>
        <v>0</v>
      </c>
      <c r="X33" s="481"/>
      <c r="Y33" s="481"/>
      <c r="Z33" s="481"/>
      <c r="AA33" s="481"/>
    </row>
    <row r="34" spans="2:32" ht="13" x14ac:dyDescent="0.15">
      <c r="B34" s="5"/>
      <c r="C34" s="90" t="s">
        <v>126</v>
      </c>
      <c r="D34" s="1" t="s">
        <v>300</v>
      </c>
      <c r="U34" s="480" t="s">
        <v>288</v>
      </c>
      <c r="V34" s="480"/>
      <c r="W34" s="481">
        <f>'Assets Data'!E26</f>
        <v>0</v>
      </c>
      <c r="X34" s="481"/>
      <c r="Y34" s="481"/>
      <c r="Z34" s="481"/>
      <c r="AA34" s="481"/>
    </row>
    <row r="35" spans="2:32" ht="13" x14ac:dyDescent="0.15">
      <c r="B35" s="5"/>
      <c r="C35" s="90" t="s">
        <v>210</v>
      </c>
      <c r="D35" s="1" t="s">
        <v>301</v>
      </c>
      <c r="U35" s="480" t="s">
        <v>288</v>
      </c>
      <c r="V35" s="480"/>
      <c r="W35" s="481">
        <f>'Assets Data'!E27</f>
        <v>0</v>
      </c>
      <c r="X35" s="481"/>
      <c r="Y35" s="481"/>
      <c r="Z35" s="481"/>
      <c r="AA35" s="481"/>
    </row>
    <row r="36" spans="2:32" x14ac:dyDescent="0.15">
      <c r="B36" s="5"/>
      <c r="I36" s="1" t="s">
        <v>302</v>
      </c>
      <c r="Z36" s="480" t="s">
        <v>288</v>
      </c>
      <c r="AA36" s="480"/>
      <c r="AB36" s="481">
        <f>SUM(W33:AA35)</f>
        <v>0</v>
      </c>
      <c r="AC36" s="481"/>
      <c r="AD36" s="481"/>
      <c r="AE36" s="481"/>
      <c r="AF36" s="481"/>
    </row>
    <row r="37" spans="2:32" x14ac:dyDescent="0.15">
      <c r="B37" s="5"/>
    </row>
    <row r="38" spans="2:32" x14ac:dyDescent="0.15">
      <c r="B38" s="89" t="s">
        <v>82</v>
      </c>
      <c r="C38" s="1" t="s">
        <v>303</v>
      </c>
      <c r="Z38" s="480" t="s">
        <v>288</v>
      </c>
      <c r="AA38" s="480"/>
      <c r="AB38" s="481">
        <f>AB30+AB36</f>
        <v>0</v>
      </c>
      <c r="AC38" s="481"/>
      <c r="AD38" s="481"/>
      <c r="AE38" s="481"/>
      <c r="AF38" s="481"/>
    </row>
    <row r="39" spans="2:32" x14ac:dyDescent="0.15">
      <c r="B39" s="5"/>
    </row>
    <row r="40" spans="2:32" ht="16.5" customHeight="1" x14ac:dyDescent="0.15">
      <c r="B40" s="89" t="s">
        <v>86</v>
      </c>
      <c r="C40" s="1" t="s">
        <v>304</v>
      </c>
    </row>
    <row r="41" spans="2:32" ht="16" customHeight="1" x14ac:dyDescent="0.15">
      <c r="B41" s="5"/>
    </row>
    <row r="42" spans="2:32" ht="16.5" customHeight="1" x14ac:dyDescent="0.15">
      <c r="B42" s="5"/>
      <c r="C42" s="5" t="s">
        <v>124</v>
      </c>
      <c r="D42" s="1" t="s">
        <v>305</v>
      </c>
      <c r="U42" s="480" t="s">
        <v>288</v>
      </c>
      <c r="V42" s="480"/>
      <c r="W42" s="481">
        <f>'Page 6'!AA29</f>
        <v>0</v>
      </c>
      <c r="X42" s="481"/>
      <c r="Y42" s="481"/>
      <c r="Z42" s="481"/>
      <c r="AA42" s="481"/>
    </row>
    <row r="43" spans="2:32" ht="20.5" customHeight="1" x14ac:dyDescent="0.15">
      <c r="B43" s="5"/>
      <c r="C43" s="5"/>
      <c r="D43" s="1" t="s">
        <v>306</v>
      </c>
      <c r="U43" s="480" t="s">
        <v>288</v>
      </c>
      <c r="V43" s="480"/>
      <c r="W43" s="399">
        <f>'Page 6'!AA28</f>
        <v>0</v>
      </c>
      <c r="X43" s="399"/>
      <c r="Y43" s="399"/>
      <c r="Z43" s="399"/>
      <c r="AA43" s="399"/>
    </row>
    <row r="44" spans="2:32" s="14" customFormat="1" ht="16.5" customHeight="1" x14ac:dyDescent="0.2">
      <c r="B44" s="50"/>
      <c r="C44" s="93"/>
      <c r="D44" s="94"/>
      <c r="E44" s="94"/>
      <c r="F44" s="94"/>
      <c r="G44" s="94"/>
      <c r="H44" s="94"/>
      <c r="I44" s="94" t="s">
        <v>307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478" t="s">
        <v>288</v>
      </c>
      <c r="AA44" s="478"/>
      <c r="AB44" s="479">
        <f>W42-W43</f>
        <v>0</v>
      </c>
      <c r="AC44" s="479"/>
      <c r="AD44" s="479"/>
      <c r="AE44" s="479"/>
      <c r="AF44" s="479"/>
    </row>
  </sheetData>
  <sheetProtection algorithmName="SHA-512" hashValue="HehnY1CbXiX/7COxD0dxMwC7XsspvZ+c4sMpCTTIeYarQEtfbH18s927L8VphNllFCucM9QHBCchiHbJpoCMiQ==" saltValue="btiwbEmlL1qaAhbybBwwlQ==" spinCount="100000" sheet="1" objects="1" scenarios="1" selectLockedCells="1"/>
  <mergeCells count="38">
    <mergeCell ref="Z16:AC16"/>
    <mergeCell ref="B2:AF2"/>
    <mergeCell ref="B4:AF4"/>
    <mergeCell ref="C7:AF8"/>
    <mergeCell ref="C9:AF10"/>
    <mergeCell ref="H12:R12"/>
    <mergeCell ref="Z17:AC17"/>
    <mergeCell ref="Z18:AC18"/>
    <mergeCell ref="Z19:AA19"/>
    <mergeCell ref="AB19:AF19"/>
    <mergeCell ref="Z21:AA21"/>
    <mergeCell ref="AB21:AF21"/>
    <mergeCell ref="U33:V33"/>
    <mergeCell ref="W33:AA33"/>
    <mergeCell ref="Z23:AA23"/>
    <mergeCell ref="AB23:AF23"/>
    <mergeCell ref="W25:X25"/>
    <mergeCell ref="Y25:AB25"/>
    <mergeCell ref="W26:X26"/>
    <mergeCell ref="Y26:AB26"/>
    <mergeCell ref="AB36:AF36"/>
    <mergeCell ref="Z28:AA28"/>
    <mergeCell ref="AB28:AF28"/>
    <mergeCell ref="Z30:AA30"/>
    <mergeCell ref="AB30:AF30"/>
    <mergeCell ref="U34:V34"/>
    <mergeCell ref="W34:AA34"/>
    <mergeCell ref="U35:V35"/>
    <mergeCell ref="W35:AA35"/>
    <mergeCell ref="Z36:AA36"/>
    <mergeCell ref="Z44:AA44"/>
    <mergeCell ref="AB44:AF44"/>
    <mergeCell ref="Z38:AA38"/>
    <mergeCell ref="AB38:AF38"/>
    <mergeCell ref="U42:V42"/>
    <mergeCell ref="W42:AA42"/>
    <mergeCell ref="U43:V43"/>
    <mergeCell ref="W43:AA43"/>
  </mergeCells>
  <printOptions horizontalCentered="1"/>
  <pageMargins left="0.4" right="0.2" top="0.5" bottom="0.3" header="0.3" footer="0.3"/>
  <pageSetup paperSize="9" scale="10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3A5E-5A0D-EB4D-8D5C-42493B5D7D5F}">
  <dimension ref="B1:AS44"/>
  <sheetViews>
    <sheetView showGridLines="0" view="pageBreakPreview" topLeftCell="A4" zoomScale="120" zoomScaleNormal="85" zoomScaleSheetLayoutView="120" workbookViewId="0">
      <selection activeCell="AJ28" sqref="AJ28"/>
    </sheetView>
  </sheetViews>
  <sheetFormatPr baseColWidth="10" defaultColWidth="9.1640625" defaultRowHeight="12" x14ac:dyDescent="0.15"/>
  <cols>
    <col min="1" max="1" width="0.83203125" style="1" customWidth="1"/>
    <col min="2" max="2" width="3.5" style="1" customWidth="1"/>
    <col min="3" max="3" width="2.83203125" style="1" customWidth="1"/>
    <col min="4" max="9" width="2.5" style="1" customWidth="1"/>
    <col min="10" max="10" width="2.83203125" style="1" customWidth="1"/>
    <col min="11" max="32" width="2.5" style="1" customWidth="1"/>
    <col min="33" max="33" width="0.83203125" style="1" customWidth="1"/>
    <col min="34" max="16384" width="9.1640625" style="1"/>
  </cols>
  <sheetData>
    <row r="1" spans="2:32" ht="16.5" customHeight="1" x14ac:dyDescent="0.15"/>
    <row r="2" spans="2:32" ht="16.5" customHeight="1" x14ac:dyDescent="0.15">
      <c r="B2" s="5"/>
      <c r="C2" s="5" t="s">
        <v>126</v>
      </c>
      <c r="D2" s="1" t="s">
        <v>308</v>
      </c>
      <c r="Z2" s="480" t="s">
        <v>288</v>
      </c>
      <c r="AA2" s="480"/>
      <c r="AB2" s="489">
        <f>'Assets Data'!E7</f>
        <v>0</v>
      </c>
      <c r="AC2" s="489"/>
      <c r="AD2" s="489"/>
      <c r="AE2" s="489"/>
      <c r="AF2" s="489"/>
    </row>
    <row r="3" spans="2:32" ht="16.5" customHeight="1" x14ac:dyDescent="0.15">
      <c r="B3" s="5"/>
      <c r="C3" s="5" t="s">
        <v>210</v>
      </c>
      <c r="D3" s="1" t="s">
        <v>309</v>
      </c>
      <c r="Z3" s="480" t="s">
        <v>288</v>
      </c>
      <c r="AA3" s="480"/>
      <c r="AB3" s="489">
        <f>'Assets Data'!E8</f>
        <v>0</v>
      </c>
      <c r="AC3" s="489"/>
      <c r="AD3" s="489"/>
      <c r="AE3" s="489"/>
      <c r="AF3" s="489"/>
    </row>
    <row r="4" spans="2:32" ht="12" customHeight="1" x14ac:dyDescent="0.15">
      <c r="B4" s="5"/>
      <c r="C4" s="95" t="s">
        <v>212</v>
      </c>
      <c r="D4" s="492" t="s">
        <v>310</v>
      </c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96"/>
      <c r="Z4" s="96"/>
      <c r="AA4" s="96"/>
    </row>
    <row r="5" spans="2:32" ht="12" customHeight="1" x14ac:dyDescent="0.15">
      <c r="B5" s="5"/>
      <c r="C5" s="5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96"/>
      <c r="Z5" s="480" t="s">
        <v>288</v>
      </c>
      <c r="AA5" s="480"/>
      <c r="AB5" s="489">
        <f>'Assets Data'!E9</f>
        <v>0</v>
      </c>
      <c r="AC5" s="489"/>
      <c r="AD5" s="489"/>
      <c r="AE5" s="489"/>
      <c r="AF5" s="489"/>
    </row>
    <row r="6" spans="2:32" ht="16.5" customHeight="1" x14ac:dyDescent="0.15">
      <c r="B6" s="5"/>
      <c r="C6" s="5"/>
      <c r="D6" s="1" t="s">
        <v>311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86"/>
      <c r="AC6" s="86"/>
      <c r="AD6" s="86"/>
      <c r="AE6" s="86"/>
      <c r="AF6" s="86"/>
    </row>
    <row r="7" spans="2:32" ht="6.75" customHeight="1" x14ac:dyDescent="0.15">
      <c r="B7" s="5"/>
      <c r="C7" s="5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86"/>
      <c r="AC7" s="86"/>
      <c r="AD7" s="86"/>
      <c r="AE7" s="86"/>
      <c r="AF7" s="86"/>
    </row>
    <row r="8" spans="2:32" ht="16.5" customHeight="1" x14ac:dyDescent="0.15">
      <c r="B8" s="5"/>
      <c r="C8" s="95" t="s">
        <v>214</v>
      </c>
      <c r="D8" s="96" t="s">
        <v>312</v>
      </c>
      <c r="Z8" s="480" t="s">
        <v>288</v>
      </c>
      <c r="AA8" s="480"/>
      <c r="AB8" s="489">
        <f>'Assets Data'!E10</f>
        <v>0</v>
      </c>
      <c r="AC8" s="489"/>
      <c r="AD8" s="489"/>
      <c r="AE8" s="489"/>
      <c r="AF8" s="489"/>
    </row>
    <row r="9" spans="2:32" x14ac:dyDescent="0.15">
      <c r="B9" s="5"/>
      <c r="C9" s="5"/>
      <c r="D9" s="1" t="s">
        <v>313</v>
      </c>
    </row>
    <row r="10" spans="2:32" ht="16.5" customHeight="1" x14ac:dyDescent="0.15">
      <c r="B10" s="5"/>
      <c r="C10" s="5" t="s">
        <v>216</v>
      </c>
      <c r="D10" s="1" t="s">
        <v>314</v>
      </c>
    </row>
    <row r="11" spans="2:32" x14ac:dyDescent="0.15">
      <c r="B11" s="5"/>
      <c r="C11" s="5"/>
      <c r="D11" s="5" t="s">
        <v>315</v>
      </c>
      <c r="E11" s="1" t="s">
        <v>316</v>
      </c>
      <c r="U11" s="480" t="s">
        <v>288</v>
      </c>
      <c r="V11" s="480"/>
      <c r="W11" s="489">
        <f>'Assets Data'!E11</f>
        <v>0</v>
      </c>
      <c r="X11" s="489"/>
      <c r="Y11" s="489"/>
      <c r="Z11" s="489"/>
      <c r="AA11" s="489"/>
    </row>
    <row r="12" spans="2:32" x14ac:dyDescent="0.15">
      <c r="B12" s="5"/>
      <c r="C12" s="5"/>
      <c r="D12" s="5" t="s">
        <v>317</v>
      </c>
      <c r="E12" s="1" t="s">
        <v>318</v>
      </c>
      <c r="U12" s="480" t="s">
        <v>288</v>
      </c>
      <c r="V12" s="480"/>
      <c r="W12" s="489">
        <f>'Assets Data'!E12</f>
        <v>0</v>
      </c>
      <c r="X12" s="489"/>
      <c r="Y12" s="489"/>
      <c r="Z12" s="489"/>
      <c r="AA12" s="489"/>
    </row>
    <row r="13" spans="2:32" x14ac:dyDescent="0.15">
      <c r="B13" s="5"/>
      <c r="C13" s="5"/>
      <c r="D13" s="5" t="s">
        <v>319</v>
      </c>
      <c r="E13" s="1" t="s">
        <v>320</v>
      </c>
      <c r="U13" s="480" t="s">
        <v>288</v>
      </c>
      <c r="V13" s="480"/>
      <c r="W13" s="489">
        <f>'Assets Data'!E13</f>
        <v>0</v>
      </c>
      <c r="X13" s="489"/>
      <c r="Y13" s="489"/>
      <c r="Z13" s="489"/>
      <c r="AA13" s="489"/>
    </row>
    <row r="14" spans="2:32" x14ac:dyDescent="0.15">
      <c r="B14" s="5"/>
      <c r="C14" s="5"/>
      <c r="D14" s="5" t="s">
        <v>321</v>
      </c>
      <c r="E14" s="1" t="s">
        <v>322</v>
      </c>
      <c r="U14" s="480" t="s">
        <v>288</v>
      </c>
      <c r="V14" s="480"/>
      <c r="W14" s="489">
        <f>'Assets Data'!E14</f>
        <v>0</v>
      </c>
      <c r="X14" s="489"/>
      <c r="Y14" s="489"/>
      <c r="Z14" s="489"/>
      <c r="AA14" s="489"/>
    </row>
    <row r="15" spans="2:32" x14ac:dyDescent="0.15">
      <c r="B15" s="5"/>
      <c r="C15" s="5"/>
      <c r="D15" s="5" t="s">
        <v>323</v>
      </c>
      <c r="E15" s="1" t="s">
        <v>324</v>
      </c>
      <c r="U15" s="480" t="s">
        <v>288</v>
      </c>
      <c r="V15" s="480"/>
      <c r="W15" s="489">
        <f>'Assets Data'!E15</f>
        <v>0</v>
      </c>
      <c r="X15" s="489"/>
      <c r="Y15" s="489"/>
      <c r="Z15" s="489"/>
      <c r="AA15" s="489"/>
    </row>
    <row r="16" spans="2:32" x14ac:dyDescent="0.15">
      <c r="B16" s="5"/>
      <c r="C16" s="5"/>
      <c r="D16" s="5" t="s">
        <v>325</v>
      </c>
      <c r="E16" s="1" t="s">
        <v>326</v>
      </c>
      <c r="U16" s="480" t="s">
        <v>288</v>
      </c>
      <c r="V16" s="480"/>
      <c r="W16" s="489">
        <f>'Assets Data'!E16</f>
        <v>0</v>
      </c>
      <c r="X16" s="489"/>
      <c r="Y16" s="489"/>
      <c r="Z16" s="489"/>
      <c r="AA16" s="489"/>
    </row>
    <row r="17" spans="2:35" x14ac:dyDescent="0.15">
      <c r="B17" s="5"/>
      <c r="C17" s="5"/>
      <c r="I17" s="1" t="s">
        <v>327</v>
      </c>
      <c r="Z17" s="480" t="s">
        <v>288</v>
      </c>
      <c r="AA17" s="480"/>
      <c r="AB17" s="489">
        <f>W11+W12+W13+W14+W15+W16</f>
        <v>0</v>
      </c>
      <c r="AC17" s="489"/>
      <c r="AD17" s="489"/>
      <c r="AE17" s="489"/>
      <c r="AF17" s="489"/>
    </row>
    <row r="18" spans="2:35" x14ac:dyDescent="0.15">
      <c r="B18" s="5"/>
      <c r="C18" s="5"/>
      <c r="AB18" s="86"/>
      <c r="AC18" s="86"/>
      <c r="AD18" s="86"/>
      <c r="AE18" s="86"/>
      <c r="AF18" s="86"/>
    </row>
    <row r="19" spans="2:35" x14ac:dyDescent="0.15">
      <c r="B19" s="5"/>
      <c r="C19" s="5" t="s">
        <v>328</v>
      </c>
      <c r="D19" s="1" t="s">
        <v>329</v>
      </c>
      <c r="Z19" s="480" t="s">
        <v>288</v>
      </c>
      <c r="AA19" s="480"/>
      <c r="AB19" s="489">
        <f>'Assets Data'!E17</f>
        <v>0</v>
      </c>
      <c r="AC19" s="489"/>
      <c r="AD19" s="489"/>
      <c r="AE19" s="489"/>
      <c r="AF19" s="489"/>
    </row>
    <row r="20" spans="2:35" x14ac:dyDescent="0.15">
      <c r="B20" s="5"/>
      <c r="C20" s="5"/>
      <c r="D20" s="1" t="s">
        <v>330</v>
      </c>
    </row>
    <row r="21" spans="2:35" x14ac:dyDescent="0.15">
      <c r="C21" s="5" t="s">
        <v>331</v>
      </c>
      <c r="D21" s="1" t="s">
        <v>332</v>
      </c>
      <c r="Z21" s="480" t="s">
        <v>288</v>
      </c>
      <c r="AA21" s="480"/>
      <c r="AB21" s="489">
        <f>'Assets Data'!E18</f>
        <v>0</v>
      </c>
      <c r="AC21" s="489"/>
      <c r="AD21" s="489"/>
      <c r="AE21" s="489"/>
      <c r="AF21" s="489"/>
    </row>
    <row r="22" spans="2:35" ht="18" customHeight="1" x14ac:dyDescent="0.15">
      <c r="C22" s="69" t="s">
        <v>315</v>
      </c>
      <c r="D22" s="1" t="s">
        <v>333</v>
      </c>
      <c r="Q22" s="75"/>
      <c r="Z22" s="480" t="s">
        <v>288</v>
      </c>
      <c r="AA22" s="480"/>
      <c r="AB22" s="489">
        <f>'Assets Data'!E19</f>
        <v>0</v>
      </c>
      <c r="AC22" s="489"/>
      <c r="AD22" s="489"/>
      <c r="AE22" s="489"/>
      <c r="AF22" s="489"/>
    </row>
    <row r="23" spans="2:35" ht="15.75" customHeight="1" x14ac:dyDescent="0.15">
      <c r="C23" s="62" t="s">
        <v>334</v>
      </c>
      <c r="D23" s="98" t="s">
        <v>335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480" t="s">
        <v>288</v>
      </c>
      <c r="AA23" s="480"/>
      <c r="AB23" s="489">
        <f>'Assets Data'!E20</f>
        <v>0</v>
      </c>
      <c r="AC23" s="489"/>
      <c r="AD23" s="489"/>
      <c r="AE23" s="489"/>
      <c r="AF23" s="489"/>
    </row>
    <row r="24" spans="2:35" ht="15.75" customHeight="1" x14ac:dyDescent="0.15">
      <c r="C24" s="62" t="s">
        <v>336</v>
      </c>
      <c r="D24" s="98" t="s">
        <v>337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9"/>
      <c r="AA24" s="99"/>
      <c r="AB24" s="85"/>
      <c r="AC24" s="85"/>
      <c r="AD24" s="85"/>
      <c r="AE24" s="85"/>
      <c r="AF24" s="85"/>
    </row>
    <row r="25" spans="2:35" x14ac:dyDescent="0.15">
      <c r="B25" s="5"/>
      <c r="C25" s="5"/>
      <c r="D25" s="5"/>
      <c r="E25" s="1" t="s">
        <v>338</v>
      </c>
      <c r="U25" s="480" t="s">
        <v>288</v>
      </c>
      <c r="V25" s="480"/>
      <c r="W25" s="489">
        <f>'Assets Data'!E21</f>
        <v>0</v>
      </c>
      <c r="X25" s="489"/>
      <c r="Y25" s="489"/>
      <c r="Z25" s="489"/>
      <c r="AA25" s="489"/>
    </row>
    <row r="26" spans="2:35" x14ac:dyDescent="0.15">
      <c r="B26" s="5"/>
      <c r="C26" s="5"/>
      <c r="D26" s="5"/>
      <c r="E26" s="1" t="s">
        <v>339</v>
      </c>
      <c r="U26" s="480" t="s">
        <v>288</v>
      </c>
      <c r="V26" s="480"/>
      <c r="W26" s="491">
        <f>'Assets Data'!E22</f>
        <v>0</v>
      </c>
      <c r="X26" s="491"/>
      <c r="Y26" s="491"/>
      <c r="Z26" s="491"/>
      <c r="AA26" s="491"/>
    </row>
    <row r="27" spans="2:35" x14ac:dyDescent="0.15">
      <c r="B27" s="5"/>
      <c r="C27" s="5"/>
      <c r="D27" s="5"/>
      <c r="E27" s="1" t="s">
        <v>340</v>
      </c>
      <c r="U27" s="480" t="s">
        <v>288</v>
      </c>
      <c r="V27" s="480"/>
      <c r="W27" s="489">
        <v>0</v>
      </c>
      <c r="X27" s="489"/>
      <c r="Y27" s="489"/>
      <c r="Z27" s="489"/>
      <c r="AA27" s="489"/>
    </row>
    <row r="28" spans="2:35" ht="21" customHeight="1" x14ac:dyDescent="0.15">
      <c r="C28" s="89"/>
      <c r="D28" s="10"/>
      <c r="E28" s="10"/>
      <c r="F28" s="10"/>
      <c r="G28" s="10"/>
      <c r="H28" s="10"/>
      <c r="I28" s="1" t="s">
        <v>327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480" t="s">
        <v>288</v>
      </c>
      <c r="AA28" s="480"/>
      <c r="AB28" s="489">
        <f>W25+W26+W27</f>
        <v>0</v>
      </c>
      <c r="AC28" s="489"/>
      <c r="AD28" s="489"/>
      <c r="AE28" s="489"/>
      <c r="AF28" s="489"/>
    </row>
    <row r="29" spans="2:35" ht="20.5" customHeight="1" x14ac:dyDescent="0.15">
      <c r="C29" s="89"/>
      <c r="D29" s="10"/>
      <c r="E29" s="10"/>
      <c r="F29" s="10"/>
      <c r="G29" s="10"/>
      <c r="H29" s="10"/>
      <c r="I29" s="10" t="s">
        <v>341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480" t="s">
        <v>288</v>
      </c>
      <c r="AA29" s="480"/>
      <c r="AB29" s="489">
        <f>'Page 9'!AB44+'Page 10'!AB2+'Page 10'!AB3+'Page 10'!AB5+'Page 10'!AB8+'Page 10'!AB17+'Page 10'!AB19+'Page 10'!AB21+'Page 10'!AB22+'Page 10'!AB23+'Page 10'!AB28</f>
        <v>0</v>
      </c>
      <c r="AC29" s="489"/>
      <c r="AD29" s="489"/>
      <c r="AE29" s="489"/>
      <c r="AF29" s="489"/>
      <c r="AH29" s="39"/>
    </row>
    <row r="30" spans="2:35" x14ac:dyDescent="0.15">
      <c r="C30" s="62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9"/>
      <c r="AA30" s="99"/>
      <c r="AB30" s="85"/>
      <c r="AC30" s="85"/>
      <c r="AD30" s="85"/>
      <c r="AE30" s="85"/>
      <c r="AF30" s="85"/>
    </row>
    <row r="31" spans="2:35" x14ac:dyDescent="0.15">
      <c r="B31" s="89" t="s">
        <v>88</v>
      </c>
      <c r="C31" s="1" t="s">
        <v>342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480" t="s">
        <v>288</v>
      </c>
      <c r="AA31" s="480"/>
      <c r="AB31" s="489"/>
      <c r="AC31" s="489"/>
      <c r="AD31" s="489"/>
      <c r="AE31" s="489"/>
      <c r="AF31" s="489"/>
      <c r="AH31" s="101"/>
      <c r="AI31" s="39"/>
    </row>
    <row r="32" spans="2:35" ht="9.75" customHeight="1" x14ac:dyDescent="0.15">
      <c r="B32" s="8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99"/>
      <c r="AA32" s="99"/>
      <c r="AB32" s="85"/>
      <c r="AC32" s="85"/>
      <c r="AD32" s="85"/>
      <c r="AE32" s="85"/>
      <c r="AF32" s="85"/>
      <c r="AH32" s="101"/>
      <c r="AI32" s="39"/>
    </row>
    <row r="33" spans="2:45" x14ac:dyDescent="0.15">
      <c r="B33" s="89" t="s">
        <v>91</v>
      </c>
      <c r="C33" s="1" t="s">
        <v>343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480" t="s">
        <v>288</v>
      </c>
      <c r="AA33" s="480"/>
      <c r="AB33" s="489">
        <f>AB29+AB31</f>
        <v>0</v>
      </c>
      <c r="AC33" s="489"/>
      <c r="AD33" s="489"/>
      <c r="AE33" s="489"/>
      <c r="AF33" s="489"/>
      <c r="AH33" s="101"/>
      <c r="AI33" s="39"/>
    </row>
    <row r="34" spans="2:45" ht="23" customHeight="1" x14ac:dyDescent="0.15">
      <c r="B34" s="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490"/>
      <c r="AC34" s="490"/>
      <c r="AD34" s="490"/>
      <c r="AE34" s="490"/>
      <c r="AF34" s="490"/>
      <c r="AI34" s="1" t="s">
        <v>451</v>
      </c>
      <c r="AK34" s="39">
        <f>AB33-'Page 9'!AB38</f>
        <v>0</v>
      </c>
    </row>
    <row r="35" spans="2:45" ht="16.75" customHeight="1" x14ac:dyDescent="0.15">
      <c r="C35" s="333" t="s">
        <v>344</v>
      </c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I35" s="1" t="s">
        <v>454</v>
      </c>
      <c r="AK35" s="39">
        <f>AK34</f>
        <v>0</v>
      </c>
    </row>
    <row r="36" spans="2:45" x14ac:dyDescent="0.15">
      <c r="B36" s="4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</row>
    <row r="37" spans="2:45" x14ac:dyDescent="0.15">
      <c r="B37" s="4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2:45" x14ac:dyDescent="0.15">
      <c r="B38" s="4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2:45" x14ac:dyDescent="0.15">
      <c r="B39" s="4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2:45" x14ac:dyDescent="0.15">
      <c r="B40" s="4"/>
      <c r="D40" s="102"/>
    </row>
    <row r="41" spans="2:45" ht="14.5" customHeight="1" x14ac:dyDescent="0.15">
      <c r="B41" s="4"/>
      <c r="D41" s="64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336" t="str">
        <f>'Page 1'!I10</f>
        <v>NAME</v>
      </c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</row>
    <row r="42" spans="2:45" ht="15" customHeight="1" x14ac:dyDescent="0.15">
      <c r="B42" s="29"/>
      <c r="W42" s="104" t="s">
        <v>345</v>
      </c>
      <c r="X42" s="104"/>
      <c r="Y42" s="104"/>
      <c r="Z42" s="104"/>
    </row>
    <row r="43" spans="2:45" ht="15" customHeight="1" x14ac:dyDescent="0.15">
      <c r="B43" s="4"/>
      <c r="D43" s="4"/>
      <c r="W43" s="4" t="s">
        <v>346</v>
      </c>
      <c r="Y43" s="303" t="str">
        <f>'Basic Data'!G67 &amp; 'Basic Data'!H67 &amp; "/" &amp; 'Basic Data'!K67 &amp; 'Basic Data'!L67 &amp; "/" &amp; 'Basic Data'!N67 &amp; 'Basic Data'!O67 &amp; 'Basic Data'!P67 &amp; 'Basic Data'!Q67</f>
        <v>03/11/2024</v>
      </c>
      <c r="Z43" s="303"/>
      <c r="AA43" s="303"/>
      <c r="AB43" s="303"/>
      <c r="AC43" s="303"/>
      <c r="AD43" s="303"/>
      <c r="AE43" s="303"/>
      <c r="AF43" s="303"/>
      <c r="AJ43" s="105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 x14ac:dyDescent="0.15">
      <c r="B44" s="4"/>
      <c r="D44" s="4"/>
    </row>
  </sheetData>
  <sheetProtection algorithmName="SHA-512" hashValue="rdZU7HPDy04tKkGcREsSe2rJRCzXLVg308eCRfr9jYQBQnm/s2CXpH3Kym3MNh3hwHtX+uYIw/3li1VXRt4aUQ==" saltValue="wTo/+XaLKPTn2epNf1oWXg==" spinCount="100000" sheet="1" objects="1" scenarios="1" selectLockedCells="1"/>
  <mergeCells count="49">
    <mergeCell ref="Z2:AA2"/>
    <mergeCell ref="AB2:AF2"/>
    <mergeCell ref="Z3:AA3"/>
    <mergeCell ref="AB3:AF3"/>
    <mergeCell ref="D4:X5"/>
    <mergeCell ref="Z5:AA5"/>
    <mergeCell ref="AB5:AF5"/>
    <mergeCell ref="Z8:AA8"/>
    <mergeCell ref="AB8:AF8"/>
    <mergeCell ref="U11:V11"/>
    <mergeCell ref="W11:AA11"/>
    <mergeCell ref="U12:V12"/>
    <mergeCell ref="W12:AA12"/>
    <mergeCell ref="U13:V13"/>
    <mergeCell ref="W13:AA13"/>
    <mergeCell ref="U14:V14"/>
    <mergeCell ref="W14:AA14"/>
    <mergeCell ref="U15:V15"/>
    <mergeCell ref="W15:AA15"/>
    <mergeCell ref="U16:V16"/>
    <mergeCell ref="W16:AA16"/>
    <mergeCell ref="Z17:AA17"/>
    <mergeCell ref="AB17:AF17"/>
    <mergeCell ref="Z19:AA19"/>
    <mergeCell ref="AB19:AF19"/>
    <mergeCell ref="Z21:AA21"/>
    <mergeCell ref="AB21:AF21"/>
    <mergeCell ref="Z22:AA22"/>
    <mergeCell ref="AB22:AF22"/>
    <mergeCell ref="Z23:AA23"/>
    <mergeCell ref="AB23:AF23"/>
    <mergeCell ref="U25:V25"/>
    <mergeCell ref="W25:AA25"/>
    <mergeCell ref="U26:V26"/>
    <mergeCell ref="W26:AA26"/>
    <mergeCell ref="U27:V27"/>
    <mergeCell ref="W27:AA27"/>
    <mergeCell ref="Y43:AF43"/>
    <mergeCell ref="Z28:AA28"/>
    <mergeCell ref="AB28:AF28"/>
    <mergeCell ref="Z29:AA29"/>
    <mergeCell ref="AB29:AF29"/>
    <mergeCell ref="Z31:AA31"/>
    <mergeCell ref="AB31:AF31"/>
    <mergeCell ref="Z33:AA33"/>
    <mergeCell ref="AB33:AF33"/>
    <mergeCell ref="AB34:AF34"/>
    <mergeCell ref="C35:AF36"/>
    <mergeCell ref="U41:AF41"/>
  </mergeCells>
  <conditionalFormatting sqref="AB34:AF34">
    <cfRule type="cellIs" dxfId="1" priority="1" operator="lessThan">
      <formula>0</formula>
    </cfRule>
    <cfRule type="cellIs" dxfId="0" priority="2" operator="lessThan">
      <formula>-5</formula>
    </cfRule>
  </conditionalFormatting>
  <printOptions horizontalCentered="1"/>
  <pageMargins left="0.46" right="0.3" top="1" bottom="0.5" header="0.3" footer="0.3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0F5-4EDE-7E45-A261-21CFADD7E947}">
  <dimension ref="B1:AI45"/>
  <sheetViews>
    <sheetView showGridLines="0" view="pageBreakPreview" zoomScale="120" zoomScaleNormal="100" zoomScaleSheetLayoutView="120" workbookViewId="0">
      <selection activeCell="D7" sqref="D7:AF10"/>
    </sheetView>
  </sheetViews>
  <sheetFormatPr baseColWidth="10" defaultColWidth="9.1640625" defaultRowHeight="12" x14ac:dyDescent="0.15"/>
  <cols>
    <col min="1" max="1" width="0.83203125" style="1" customWidth="1"/>
    <col min="2" max="3" width="3.1640625" style="1" customWidth="1"/>
    <col min="4" max="9" width="2.5" style="1" customWidth="1"/>
    <col min="10" max="10" width="3.1640625" style="1" customWidth="1"/>
    <col min="11" max="30" width="2.5" style="1" customWidth="1"/>
    <col min="31" max="31" width="3.5" style="1" customWidth="1"/>
    <col min="32" max="32" width="11.6640625" style="1" customWidth="1"/>
    <col min="33" max="33" width="0.83203125" style="1" customWidth="1"/>
    <col min="34" max="16384" width="9.1640625" style="1"/>
  </cols>
  <sheetData>
    <row r="1" spans="2:35" ht="16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5" ht="19.25" customHeight="1" x14ac:dyDescent="0.15">
      <c r="B2" s="336" t="s">
        <v>347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</row>
    <row r="4" spans="2:35" ht="6.75" customHeight="1" x14ac:dyDescent="0.15">
      <c r="B4" s="10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2:35" s="14" customFormat="1" ht="18" customHeight="1" x14ac:dyDescent="0.15">
      <c r="B5" s="108" t="s">
        <v>348</v>
      </c>
      <c r="C5" s="14" t="s">
        <v>349</v>
      </c>
      <c r="AF5" s="18"/>
    </row>
    <row r="6" spans="2:35" s="14" customFormat="1" ht="18" customHeight="1" x14ac:dyDescent="0.2">
      <c r="B6" s="109" t="s">
        <v>350</v>
      </c>
      <c r="C6" s="41" t="s">
        <v>351</v>
      </c>
      <c r="AF6" s="18"/>
    </row>
    <row r="7" spans="2:35" s="14" customFormat="1" ht="18" customHeight="1" x14ac:dyDescent="0.2">
      <c r="B7" s="17"/>
      <c r="C7" s="90" t="s">
        <v>124</v>
      </c>
      <c r="D7" s="493" t="s">
        <v>352</v>
      </c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5"/>
    </row>
    <row r="8" spans="2:35" s="14" customFormat="1" ht="32" customHeight="1" x14ac:dyDescent="0.2">
      <c r="B8" s="17"/>
      <c r="D8" s="493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5"/>
    </row>
    <row r="9" spans="2:35" s="14" customFormat="1" ht="18" customHeight="1" x14ac:dyDescent="0.2">
      <c r="B9" s="17"/>
      <c r="D9" s="493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5"/>
      <c r="AI9" s="90"/>
    </row>
    <row r="10" spans="2:35" s="14" customFormat="1" ht="18" customHeight="1" x14ac:dyDescent="0.2">
      <c r="B10" s="17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5"/>
      <c r="AI10" s="90"/>
    </row>
    <row r="11" spans="2:35" s="14" customFormat="1" ht="18" customHeight="1" x14ac:dyDescent="0.2">
      <c r="B11" s="17"/>
      <c r="C11" s="90" t="s">
        <v>126</v>
      </c>
      <c r="D11" s="110" t="s">
        <v>353</v>
      </c>
      <c r="AF11" s="18"/>
    </row>
    <row r="12" spans="2:35" s="14" customFormat="1" ht="18" customHeight="1" x14ac:dyDescent="0.2">
      <c r="B12" s="17"/>
      <c r="C12" s="90" t="s">
        <v>210</v>
      </c>
      <c r="D12" s="110" t="s">
        <v>354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AF12" s="18"/>
    </row>
    <row r="13" spans="2:35" s="14" customFormat="1" ht="18" customHeight="1" x14ac:dyDescent="0.2">
      <c r="B13" s="109" t="s">
        <v>355</v>
      </c>
      <c r="C13" s="41" t="s">
        <v>356</v>
      </c>
      <c r="AF13" s="18"/>
    </row>
    <row r="14" spans="2:35" s="14" customFormat="1" ht="18" customHeight="1" x14ac:dyDescent="0.2">
      <c r="B14" s="17"/>
      <c r="C14" s="90" t="s">
        <v>124</v>
      </c>
      <c r="D14" s="41" t="s">
        <v>357</v>
      </c>
      <c r="AF14" s="18"/>
    </row>
    <row r="15" spans="2:35" s="14" customFormat="1" ht="18" customHeight="1" x14ac:dyDescent="0.2">
      <c r="B15" s="17"/>
      <c r="C15" s="90" t="s">
        <v>126</v>
      </c>
      <c r="D15" s="41" t="s">
        <v>358</v>
      </c>
      <c r="AF15" s="18"/>
    </row>
    <row r="16" spans="2:35" s="14" customFormat="1" ht="21" customHeight="1" x14ac:dyDescent="0.15">
      <c r="B16" s="108"/>
      <c r="C16" s="90" t="s">
        <v>210</v>
      </c>
      <c r="D16" s="14" t="s">
        <v>359</v>
      </c>
      <c r="AB16" s="41"/>
      <c r="AF16" s="18"/>
    </row>
    <row r="17" spans="2:32" s="14" customFormat="1" ht="18" customHeight="1" x14ac:dyDescent="0.2">
      <c r="B17" s="109" t="s">
        <v>360</v>
      </c>
      <c r="C17" s="14" t="s">
        <v>361</v>
      </c>
      <c r="AF17" s="18"/>
    </row>
    <row r="18" spans="2:32" s="14" customFormat="1" ht="18" customHeight="1" x14ac:dyDescent="0.2">
      <c r="B18" s="109" t="s">
        <v>362</v>
      </c>
      <c r="C18" s="14" t="s">
        <v>363</v>
      </c>
      <c r="AF18" s="18"/>
    </row>
    <row r="19" spans="2:32" s="14" customFormat="1" ht="18" customHeight="1" x14ac:dyDescent="0.2">
      <c r="B19" s="17"/>
      <c r="C19" s="90" t="s">
        <v>124</v>
      </c>
      <c r="D19" s="14" t="s">
        <v>364</v>
      </c>
      <c r="AF19" s="18"/>
    </row>
    <row r="20" spans="2:32" s="14" customFormat="1" ht="18" customHeight="1" x14ac:dyDescent="0.2">
      <c r="B20" s="17"/>
      <c r="C20" s="90" t="s">
        <v>126</v>
      </c>
      <c r="D20" s="14" t="s">
        <v>365</v>
      </c>
      <c r="AF20" s="18"/>
    </row>
    <row r="21" spans="2:32" s="14" customFormat="1" ht="18" customHeight="1" x14ac:dyDescent="0.15">
      <c r="B21" s="108" t="s">
        <v>366</v>
      </c>
      <c r="C21" s="486" t="s">
        <v>367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6"/>
      <c r="AF21" s="496"/>
    </row>
    <row r="22" spans="2:32" s="14" customFormat="1" ht="18" customHeight="1" x14ac:dyDescent="0.2">
      <c r="B22" s="112"/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96"/>
    </row>
    <row r="23" spans="2:32" s="14" customFormat="1" ht="18" customHeight="1" x14ac:dyDescent="0.15">
      <c r="B23" s="108" t="s">
        <v>368</v>
      </c>
      <c r="C23" s="14" t="s">
        <v>369</v>
      </c>
      <c r="AF23" s="18"/>
    </row>
    <row r="24" spans="2:32" s="14" customFormat="1" ht="9" customHeight="1" x14ac:dyDescent="0.2">
      <c r="B24" s="112"/>
      <c r="AF24" s="18"/>
    </row>
    <row r="25" spans="2:32" s="96" customFormat="1" ht="18" customHeight="1" x14ac:dyDescent="0.2">
      <c r="B25" s="113" t="s">
        <v>370</v>
      </c>
      <c r="C25" s="497" t="s">
        <v>371</v>
      </c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8"/>
    </row>
    <row r="26" spans="2:32" s="14" customFormat="1" ht="22.25" customHeight="1" x14ac:dyDescent="0.2">
      <c r="B26" s="114" t="s">
        <v>372</v>
      </c>
      <c r="C26" s="115" t="s">
        <v>373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6"/>
    </row>
    <row r="28" spans="2:32" ht="16.5" customHeight="1" x14ac:dyDescent="0.15"/>
    <row r="29" spans="2:32" ht="16.5" customHeight="1" x14ac:dyDescent="0.15"/>
    <row r="30" spans="2:32" ht="16.5" customHeight="1" x14ac:dyDescent="0.15"/>
    <row r="31" spans="2:32" ht="16.5" customHeight="1" x14ac:dyDescent="0.15"/>
    <row r="32" spans="2:32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</sheetData>
  <sheetProtection algorithmName="SHA-512" hashValue="vQjXoycaxGZTABV22/dZ95Nb5tcg2w/hSvhJ7nwOXQ7v1D8x1rxUU5kyKlHgurKXpE6cI28a3mnG/UWvV7HyYA==" saltValue="NmNE/r6fQCybMlcmQCXH5g==" spinCount="100000" sheet="1" objects="1" scenarios="1" selectLockedCells="1"/>
  <mergeCells count="4">
    <mergeCell ref="B2:AF2"/>
    <mergeCell ref="D7:AF10"/>
    <mergeCell ref="C21:AF22"/>
    <mergeCell ref="C25:AF25"/>
  </mergeCells>
  <pageMargins left="0.65" right="0.26" top="0.54" bottom="0.56999999999999995" header="0.3" footer="0.3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9A10-E6DA-5A4B-B16D-EF2E94D75484}">
  <dimension ref="A1:AG55"/>
  <sheetViews>
    <sheetView showGridLines="0" view="pageBreakPreview" topLeftCell="A2" zoomScale="130" zoomScaleNormal="100" zoomScaleSheetLayoutView="130" workbookViewId="0">
      <selection activeCell="L9" sqref="L9"/>
    </sheetView>
  </sheetViews>
  <sheetFormatPr baseColWidth="10" defaultColWidth="9.1640625" defaultRowHeight="12" x14ac:dyDescent="0.15"/>
  <cols>
    <col min="1" max="1" width="1.83203125" style="1" customWidth="1"/>
    <col min="2" max="2" width="3.1640625" style="1" customWidth="1"/>
    <col min="3" max="3" width="2.83203125" style="1" customWidth="1"/>
    <col min="4" max="9" width="2.5" style="1" customWidth="1"/>
    <col min="10" max="10" width="3.1640625" style="1" customWidth="1"/>
    <col min="11" max="32" width="2.5" style="1" customWidth="1"/>
    <col min="33" max="33" width="1.6640625" style="1" customWidth="1"/>
    <col min="34" max="16384" width="9.1640625" style="1"/>
  </cols>
  <sheetData>
    <row r="1" spans="1:33" ht="16.5" customHeight="1" x14ac:dyDescent="0.15">
      <c r="A1" s="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8"/>
    </row>
    <row r="2" spans="1:33" x14ac:dyDescent="0.15">
      <c r="A2" s="9"/>
      <c r="AG2" s="11"/>
    </row>
    <row r="3" spans="1:33" x14ac:dyDescent="0.15">
      <c r="A3" s="9"/>
      <c r="AG3" s="11"/>
    </row>
    <row r="4" spans="1:33" x14ac:dyDescent="0.15">
      <c r="A4" s="9"/>
      <c r="B4" s="118"/>
      <c r="Q4" s="75"/>
      <c r="AG4" s="11"/>
    </row>
    <row r="5" spans="1:33" x14ac:dyDescent="0.15">
      <c r="A5" s="9"/>
      <c r="B5" s="4"/>
      <c r="AG5" s="11"/>
    </row>
    <row r="6" spans="1:33" x14ac:dyDescent="0.15">
      <c r="A6" s="9"/>
      <c r="B6" s="4"/>
      <c r="AG6" s="11"/>
    </row>
    <row r="7" spans="1:33" x14ac:dyDescent="0.15">
      <c r="A7" s="9"/>
      <c r="B7" s="4"/>
      <c r="AG7" s="11"/>
    </row>
    <row r="8" spans="1:33" x14ac:dyDescent="0.15">
      <c r="A8" s="9"/>
      <c r="B8" s="4"/>
      <c r="AG8" s="11"/>
    </row>
    <row r="9" spans="1:33" x14ac:dyDescent="0.15">
      <c r="A9" s="9"/>
      <c r="B9" s="4"/>
      <c r="AG9" s="11"/>
    </row>
    <row r="10" spans="1:33" ht="13.25" customHeight="1" x14ac:dyDescent="0.15">
      <c r="A10" s="9"/>
      <c r="B10" s="505" t="s">
        <v>374</v>
      </c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5"/>
      <c r="AD10" s="505"/>
      <c r="AE10" s="505"/>
      <c r="AF10" s="505"/>
      <c r="AG10" s="11"/>
    </row>
    <row r="11" spans="1:33" ht="16.75" customHeight="1" x14ac:dyDescent="0.15">
      <c r="A11" s="9"/>
      <c r="B11" s="505" t="s">
        <v>59</v>
      </c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11"/>
    </row>
    <row r="12" spans="1:33" ht="13.25" customHeight="1" x14ac:dyDescent="0.15">
      <c r="A12" s="9"/>
      <c r="B12" s="505" t="s">
        <v>375</v>
      </c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11"/>
    </row>
    <row r="13" spans="1:33" x14ac:dyDescent="0.15">
      <c r="A13" s="9"/>
      <c r="B13" s="4"/>
      <c r="D13" s="11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11"/>
    </row>
    <row r="14" spans="1:33" ht="16.25" customHeight="1" x14ac:dyDescent="0.15">
      <c r="A14" s="9"/>
      <c r="B14" s="448" t="s">
        <v>376</v>
      </c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11"/>
    </row>
    <row r="15" spans="1:33" ht="16.75" customHeight="1" x14ac:dyDescent="0.15">
      <c r="A15" s="9"/>
      <c r="D15" s="64"/>
      <c r="E15" s="96"/>
      <c r="F15" s="96"/>
      <c r="G15" s="96"/>
      <c r="H15" s="96"/>
      <c r="I15" s="96"/>
      <c r="J15" s="96"/>
      <c r="K15" s="120" t="s">
        <v>77</v>
      </c>
      <c r="L15" s="96"/>
      <c r="N15" s="2"/>
      <c r="P15" s="121"/>
      <c r="Q15" s="303" t="str">
        <f>'Page 1'!H19</f>
        <v>2024-2025</v>
      </c>
      <c r="R15" s="303"/>
      <c r="S15" s="303"/>
      <c r="T15" s="303"/>
      <c r="U15" s="303"/>
      <c r="V15" s="303"/>
      <c r="W15" s="303"/>
      <c r="X15" s="303"/>
      <c r="Y15" s="96"/>
      <c r="Z15" s="96"/>
      <c r="AA15" s="96"/>
      <c r="AB15" s="96"/>
      <c r="AC15" s="96"/>
      <c r="AD15" s="96"/>
      <c r="AE15" s="96"/>
      <c r="AF15" s="96"/>
      <c r="AG15" s="11"/>
    </row>
    <row r="16" spans="1:33" x14ac:dyDescent="0.15">
      <c r="A16" s="9"/>
      <c r="B16" s="4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11"/>
    </row>
    <row r="17" spans="1:33" x14ac:dyDescent="0.15">
      <c r="A17" s="9"/>
      <c r="B17" s="4" t="s">
        <v>377</v>
      </c>
      <c r="D17" s="102"/>
      <c r="G17" s="2"/>
      <c r="I17" s="297" t="str">
        <f>'Page 1'!I10</f>
        <v>NAME</v>
      </c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11"/>
    </row>
    <row r="18" spans="1:33" x14ac:dyDescent="0.15">
      <c r="A18" s="9"/>
      <c r="B18" s="4"/>
      <c r="D18" s="64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AG18" s="11"/>
    </row>
    <row r="19" spans="1:33" ht="18" customHeight="1" x14ac:dyDescent="0.15">
      <c r="A19" s="9"/>
      <c r="B19" s="29" t="s">
        <v>70</v>
      </c>
      <c r="C19" s="122"/>
      <c r="I19" s="12"/>
      <c r="M19" s="12"/>
      <c r="O19" s="12"/>
      <c r="S19" s="12"/>
      <c r="T19" s="502" t="str">
        <f>RIGHT('Basic Data'!F8,100)</f>
        <v/>
      </c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11"/>
    </row>
    <row r="20" spans="1:33" x14ac:dyDescent="0.15">
      <c r="A20" s="9"/>
      <c r="B20" s="4"/>
      <c r="D20" s="4"/>
      <c r="AG20" s="11"/>
    </row>
    <row r="21" spans="1:33" x14ac:dyDescent="0.15">
      <c r="A21" s="9"/>
      <c r="B21" s="4" t="s">
        <v>104</v>
      </c>
      <c r="D21" s="4"/>
      <c r="E21" s="503">
        <f>'Page 1'!G14</f>
        <v>0</v>
      </c>
      <c r="F21" s="504"/>
      <c r="G21" s="503">
        <f>'Page 1'!H14</f>
        <v>0</v>
      </c>
      <c r="H21" s="504"/>
      <c r="I21" s="503">
        <f>'Page 1'!I14</f>
        <v>0</v>
      </c>
      <c r="J21" s="504"/>
      <c r="K21" s="503">
        <f>'Page 1'!J14</f>
        <v>0</v>
      </c>
      <c r="L21" s="504"/>
      <c r="M21" s="503">
        <f>'Page 1'!K14</f>
        <v>0</v>
      </c>
      <c r="N21" s="504"/>
      <c r="O21" s="503">
        <f>'Page 1'!L14</f>
        <v>0</v>
      </c>
      <c r="P21" s="504"/>
      <c r="Q21" s="503">
        <f>'Page 1'!M14</f>
        <v>0</v>
      </c>
      <c r="R21" s="504"/>
      <c r="S21" s="503">
        <f>'Page 1'!M14</f>
        <v>0</v>
      </c>
      <c r="T21" s="504"/>
      <c r="U21" s="503">
        <f>'Page 1'!O14</f>
        <v>0</v>
      </c>
      <c r="V21" s="504"/>
      <c r="W21" s="503">
        <f>'Page 1'!P14</f>
        <v>0</v>
      </c>
      <c r="X21" s="504"/>
      <c r="Y21" s="503">
        <f>'Page 1'!Q14</f>
        <v>0</v>
      </c>
      <c r="Z21" s="504"/>
      <c r="AA21" s="503">
        <f>'Page 1'!R14</f>
        <v>0</v>
      </c>
      <c r="AB21" s="504"/>
      <c r="AG21" s="11"/>
    </row>
    <row r="22" spans="1:33" x14ac:dyDescent="0.15">
      <c r="A22" s="9"/>
      <c r="B22" s="29"/>
      <c r="AB22" s="4"/>
      <c r="AG22" s="11"/>
    </row>
    <row r="23" spans="1:33" x14ac:dyDescent="0.15">
      <c r="A23" s="9"/>
      <c r="B23" s="4" t="s">
        <v>378</v>
      </c>
      <c r="D23" s="299" t="str">
        <f>'Page 1'!F16</f>
        <v>0</v>
      </c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R23" s="1" t="s">
        <v>379</v>
      </c>
      <c r="V23" s="499" t="str">
        <f>'Page 1'!V16</f>
        <v/>
      </c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11"/>
    </row>
    <row r="24" spans="1:33" x14ac:dyDescent="0.15">
      <c r="A24" s="9"/>
      <c r="B24" s="29"/>
      <c r="AG24" s="11"/>
    </row>
    <row r="25" spans="1:33" x14ac:dyDescent="0.15">
      <c r="A25" s="9"/>
      <c r="B25" s="29" t="s">
        <v>380</v>
      </c>
      <c r="C25" s="100"/>
      <c r="I25" s="329" t="s">
        <v>381</v>
      </c>
      <c r="J25" s="329"/>
      <c r="K25" s="501">
        <f>'Page 2'!AB18</f>
        <v>0</v>
      </c>
      <c r="L25" s="501"/>
      <c r="M25" s="501"/>
      <c r="N25" s="501"/>
      <c r="O25" s="501"/>
      <c r="P25" s="501"/>
      <c r="Q25" s="501"/>
      <c r="R25" s="501"/>
      <c r="AG25" s="11"/>
    </row>
    <row r="26" spans="1:33" x14ac:dyDescent="0.15">
      <c r="A26" s="9"/>
      <c r="B26" s="4"/>
      <c r="AG26" s="11"/>
    </row>
    <row r="27" spans="1:33" x14ac:dyDescent="0.15">
      <c r="A27" s="9"/>
      <c r="B27" s="310" t="s">
        <v>382</v>
      </c>
      <c r="C27" s="310"/>
      <c r="D27" s="310"/>
      <c r="E27" s="310"/>
      <c r="F27" s="310"/>
      <c r="G27" s="310"/>
      <c r="H27" s="2"/>
      <c r="I27" s="329" t="s">
        <v>381</v>
      </c>
      <c r="J27" s="329"/>
      <c r="K27" s="500">
        <f>'Page 3'!AC3</f>
        <v>5000</v>
      </c>
      <c r="L27" s="500"/>
      <c r="M27" s="500"/>
      <c r="N27" s="500"/>
      <c r="O27" s="500"/>
      <c r="P27" s="500"/>
      <c r="Q27" s="500"/>
      <c r="R27" s="500"/>
      <c r="AG27" s="11"/>
    </row>
    <row r="28" spans="1:33" ht="16.75" customHeight="1" x14ac:dyDescent="0.15">
      <c r="A28" s="9"/>
      <c r="B28" s="29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11"/>
    </row>
    <row r="29" spans="1:33" s="14" customFormat="1" ht="17.5" customHeight="1" x14ac:dyDescent="0.2">
      <c r="A29" s="17"/>
      <c r="B29" s="318" t="s">
        <v>63</v>
      </c>
      <c r="C29" s="318"/>
      <c r="D29" s="318"/>
      <c r="E29" s="318"/>
      <c r="F29" s="318"/>
      <c r="G29" s="318"/>
      <c r="H29" s="318"/>
      <c r="I29" s="318"/>
      <c r="J29" s="318"/>
      <c r="K29" s="404"/>
      <c r="L29" s="404"/>
      <c r="M29" s="404"/>
      <c r="N29" s="404"/>
      <c r="AG29" s="18"/>
    </row>
    <row r="30" spans="1:33" s="14" customFormat="1" ht="17.5" customHeight="1" x14ac:dyDescent="0.2">
      <c r="A30" s="17"/>
      <c r="B30" s="318" t="s">
        <v>65</v>
      </c>
      <c r="C30" s="318"/>
      <c r="D30" s="318"/>
      <c r="E30" s="318"/>
      <c r="F30" s="318"/>
      <c r="G30" s="318"/>
      <c r="H30" s="318"/>
      <c r="I30" s="318"/>
      <c r="J30" s="318"/>
      <c r="K30" s="404"/>
      <c r="L30" s="404"/>
      <c r="M30" s="404"/>
      <c r="N30" s="404"/>
      <c r="AG30" s="18"/>
    </row>
    <row r="31" spans="1:33" s="14" customFormat="1" ht="17.5" customHeight="1" x14ac:dyDescent="0.2">
      <c r="A31" s="17"/>
      <c r="B31" s="318" t="s">
        <v>66</v>
      </c>
      <c r="C31" s="318"/>
      <c r="D31" s="318"/>
      <c r="E31" s="318"/>
      <c r="F31" s="318"/>
      <c r="G31" s="318"/>
      <c r="H31" s="318"/>
      <c r="I31" s="318"/>
      <c r="J31" s="318"/>
      <c r="K31" s="404"/>
      <c r="L31" s="404"/>
      <c r="M31" s="404"/>
      <c r="N31" s="404"/>
      <c r="AG31" s="18"/>
    </row>
    <row r="32" spans="1:33" x14ac:dyDescent="0.15">
      <c r="A32" s="9"/>
      <c r="B32" s="4"/>
      <c r="AG32" s="11"/>
    </row>
    <row r="33" spans="1:33" x14ac:dyDescent="0.15">
      <c r="A33" s="9"/>
      <c r="B33" s="4"/>
      <c r="AG33" s="11"/>
    </row>
    <row r="34" spans="1:33" ht="16.5" customHeight="1" x14ac:dyDescent="0.15">
      <c r="A34" s="9"/>
      <c r="B34" s="4"/>
      <c r="AG34" s="11"/>
    </row>
    <row r="35" spans="1:33" ht="16.5" customHeight="1" x14ac:dyDescent="0.15">
      <c r="A35" s="9"/>
      <c r="AG35" s="11"/>
    </row>
    <row r="36" spans="1:33" ht="16.5" customHeight="1" x14ac:dyDescent="0.15">
      <c r="A36" s="9"/>
      <c r="B36" s="4"/>
      <c r="AG36" s="11"/>
    </row>
    <row r="37" spans="1:33" s="14" customFormat="1" ht="16.5" customHeight="1" x14ac:dyDescent="0.2">
      <c r="A37" s="17"/>
      <c r="B37" s="301" t="s">
        <v>383</v>
      </c>
      <c r="C37" s="301"/>
      <c r="D37" s="301"/>
      <c r="E37" s="301"/>
      <c r="F37" s="301"/>
      <c r="G37" s="301"/>
      <c r="H37" s="301"/>
      <c r="I37" s="301"/>
      <c r="J37" s="301"/>
      <c r="S37" s="301" t="s">
        <v>384</v>
      </c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18"/>
    </row>
    <row r="38" spans="1:33" ht="16.5" customHeight="1" x14ac:dyDescent="0.15">
      <c r="A38" s="9"/>
      <c r="B38" s="4"/>
      <c r="AG38" s="11"/>
    </row>
    <row r="39" spans="1:33" ht="16.5" customHeight="1" x14ac:dyDescent="0.15">
      <c r="A39" s="9"/>
      <c r="AG39" s="11"/>
    </row>
    <row r="40" spans="1:33" ht="16.5" customHeight="1" x14ac:dyDescent="0.15">
      <c r="A40" s="31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33"/>
    </row>
    <row r="41" spans="1:33" ht="16.5" customHeight="1" x14ac:dyDescent="0.15"/>
    <row r="42" spans="1:33" ht="16.5" customHeight="1" x14ac:dyDescent="0.15"/>
    <row r="43" spans="1:33" ht="16.5" customHeight="1" x14ac:dyDescent="0.15"/>
    <row r="44" spans="1:33" ht="16.5" customHeight="1" x14ac:dyDescent="0.15"/>
    <row r="45" spans="1:33" ht="16.5" customHeight="1" x14ac:dyDescent="0.15"/>
    <row r="46" spans="1:33" ht="16.5" customHeight="1" x14ac:dyDescent="0.15"/>
    <row r="47" spans="1:33" ht="16.5" customHeight="1" x14ac:dyDescent="0.15"/>
    <row r="48" spans="1:3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sheetProtection algorithmName="SHA-512" hashValue="f+1ymiT8VlirlyyvKPHvQt52YIBiTzBesGC+XgrnXsUD4GtfpScLxm8O1maC64GDXmEcofNMvOwqvdqha0KzdA==" saltValue="YW7XzuwEH3EM1Q4GCkgYQg==" spinCount="100000" sheet="1" objects="1" scenarios="1" selectLockedCells="1"/>
  <mergeCells count="34">
    <mergeCell ref="I17:AF17"/>
    <mergeCell ref="B10:AF10"/>
    <mergeCell ref="B11:AF11"/>
    <mergeCell ref="B12:AF12"/>
    <mergeCell ref="B14:AF14"/>
    <mergeCell ref="Q15:X15"/>
    <mergeCell ref="T19:AF19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V23:AF23"/>
    <mergeCell ref="B31:J31"/>
    <mergeCell ref="K31:N31"/>
    <mergeCell ref="B37:J37"/>
    <mergeCell ref="S37:AF37"/>
    <mergeCell ref="B27:G27"/>
    <mergeCell ref="I27:J27"/>
    <mergeCell ref="K27:R27"/>
    <mergeCell ref="B29:J29"/>
    <mergeCell ref="K29:N29"/>
    <mergeCell ref="B30:J30"/>
    <mergeCell ref="K30:N30"/>
    <mergeCell ref="I25:J25"/>
    <mergeCell ref="K25:R25"/>
    <mergeCell ref="D23:P23"/>
  </mergeCells>
  <pageMargins left="0.7" right="0.17" top="0.75" bottom="0.75" header="0.3" footer="0.3"/>
  <pageSetup paperSize="9" scale="10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85D8-0761-3F4E-AA1A-4EED383EED61}">
  <dimension ref="A1:K94"/>
  <sheetViews>
    <sheetView topLeftCell="A5" zoomScaleNormal="100" zoomScaleSheetLayoutView="100" workbookViewId="0">
      <selection activeCell="C39" sqref="C39"/>
    </sheetView>
  </sheetViews>
  <sheetFormatPr baseColWidth="10" defaultRowHeight="16" x14ac:dyDescent="0.2"/>
  <cols>
    <col min="1" max="1" width="29.1640625" style="123" customWidth="1"/>
    <col min="2" max="2" width="18.6640625" style="123" customWidth="1"/>
    <col min="3" max="3" width="8.83203125" style="123" customWidth="1"/>
    <col min="4" max="4" width="12.33203125" style="123" customWidth="1"/>
    <col min="5" max="5" width="11" style="149" customWidth="1"/>
    <col min="6" max="10" width="0" style="123" hidden="1" customWidth="1"/>
    <col min="11" max="11" width="2.33203125" style="123" customWidth="1"/>
    <col min="12" max="16384" width="10.83203125" style="123"/>
  </cols>
  <sheetData>
    <row r="1" spans="1:11" ht="20" x14ac:dyDescent="0.2">
      <c r="A1" s="285" t="s">
        <v>399</v>
      </c>
      <c r="B1" s="286"/>
      <c r="C1" s="286"/>
      <c r="D1" s="210" t="s">
        <v>401</v>
      </c>
      <c r="E1" s="210"/>
      <c r="F1" s="211"/>
      <c r="G1" s="211"/>
      <c r="H1" s="211"/>
      <c r="I1" s="211"/>
      <c r="J1" s="211"/>
      <c r="K1" s="212"/>
    </row>
    <row r="2" spans="1:11" x14ac:dyDescent="0.2">
      <c r="A2" s="287" t="s">
        <v>457</v>
      </c>
      <c r="B2" s="288"/>
      <c r="C2" s="288"/>
      <c r="D2" s="213" t="s">
        <v>433</v>
      </c>
      <c r="E2" s="213"/>
      <c r="F2" s="214"/>
      <c r="G2" s="214"/>
      <c r="H2" s="214"/>
      <c r="I2" s="214"/>
      <c r="J2" s="214"/>
      <c r="K2" s="215"/>
    </row>
    <row r="3" spans="1:11" x14ac:dyDescent="0.2">
      <c r="A3" s="283" t="s">
        <v>400</v>
      </c>
      <c r="B3" s="284"/>
      <c r="C3" s="284"/>
      <c r="D3" s="284"/>
      <c r="E3" s="169"/>
      <c r="F3" s="166"/>
      <c r="G3" s="166"/>
      <c r="H3" s="166"/>
      <c r="I3" s="166" t="s">
        <v>405</v>
      </c>
      <c r="J3" s="166"/>
      <c r="K3" s="168"/>
    </row>
    <row r="4" spans="1:11" x14ac:dyDescent="0.2">
      <c r="A4" s="170" t="s">
        <v>161</v>
      </c>
      <c r="B4" s="171"/>
      <c r="C4" s="171"/>
      <c r="D4" s="171" t="s">
        <v>385</v>
      </c>
      <c r="E4" s="172" t="s">
        <v>404</v>
      </c>
      <c r="F4" s="166"/>
      <c r="G4" s="166"/>
      <c r="H4" s="166"/>
      <c r="I4" s="166" t="s">
        <v>406</v>
      </c>
      <c r="J4" s="166"/>
      <c r="K4" s="168"/>
    </row>
    <row r="5" spans="1:11" x14ac:dyDescent="0.2">
      <c r="A5" s="173" t="s">
        <v>402</v>
      </c>
      <c r="B5" s="188" t="s">
        <v>409</v>
      </c>
      <c r="C5" s="174"/>
      <c r="D5" s="166"/>
      <c r="E5" s="175"/>
      <c r="F5" s="166"/>
      <c r="G5" s="166"/>
      <c r="H5" s="166"/>
      <c r="I5" s="166"/>
      <c r="J5" s="166"/>
      <c r="K5" s="168"/>
    </row>
    <row r="6" spans="1:11" ht="17" thickBot="1" x14ac:dyDescent="0.25">
      <c r="A6" s="173" t="s">
        <v>411</v>
      </c>
      <c r="B6" s="166"/>
      <c r="C6" s="174"/>
      <c r="D6" s="172">
        <f>SUM(D7:D12)</f>
        <v>0</v>
      </c>
      <c r="E6" s="192">
        <v>0</v>
      </c>
      <c r="F6" s="166"/>
      <c r="G6" s="166"/>
      <c r="H6" s="166"/>
      <c r="I6" s="166"/>
      <c r="J6" s="166"/>
      <c r="K6" s="168"/>
    </row>
    <row r="7" spans="1:11" x14ac:dyDescent="0.2">
      <c r="A7" s="173" t="s">
        <v>412</v>
      </c>
      <c r="B7" s="166"/>
      <c r="C7" s="174"/>
      <c r="D7" s="189">
        <v>0</v>
      </c>
      <c r="E7" s="175"/>
      <c r="F7" s="166"/>
      <c r="G7" s="166"/>
      <c r="H7" s="166"/>
      <c r="I7" s="166"/>
      <c r="J7" s="166"/>
      <c r="K7" s="168"/>
    </row>
    <row r="8" spans="1:11" x14ac:dyDescent="0.2">
      <c r="A8" s="173" t="s">
        <v>413</v>
      </c>
      <c r="B8" s="166"/>
      <c r="C8" s="174"/>
      <c r="D8" s="190">
        <v>0</v>
      </c>
      <c r="E8" s="175"/>
      <c r="F8" s="166"/>
      <c r="G8" s="166"/>
      <c r="H8" s="166"/>
      <c r="I8" s="166"/>
      <c r="J8" s="166"/>
      <c r="K8" s="168"/>
    </row>
    <row r="9" spans="1:11" x14ac:dyDescent="0.2">
      <c r="A9" s="173" t="s">
        <v>169</v>
      </c>
      <c r="B9" s="166"/>
      <c r="C9" s="174"/>
      <c r="D9" s="190">
        <v>0</v>
      </c>
      <c r="E9" s="175"/>
      <c r="F9" s="166"/>
      <c r="G9" s="166"/>
      <c r="H9" s="166"/>
      <c r="I9" s="166"/>
      <c r="J9" s="166"/>
      <c r="K9" s="168"/>
    </row>
    <row r="10" spans="1:11" x14ac:dyDescent="0.2">
      <c r="A10" s="173" t="s">
        <v>170</v>
      </c>
      <c r="B10" s="166"/>
      <c r="C10" s="174"/>
      <c r="D10" s="190">
        <v>0</v>
      </c>
      <c r="E10" s="175"/>
      <c r="F10" s="166"/>
      <c r="G10" s="166"/>
      <c r="H10" s="166"/>
      <c r="I10" s="166" t="s">
        <v>414</v>
      </c>
      <c r="J10" s="166"/>
      <c r="K10" s="168"/>
    </row>
    <row r="11" spans="1:11" x14ac:dyDescent="0.2">
      <c r="A11" s="173" t="s">
        <v>171</v>
      </c>
      <c r="B11" s="166"/>
      <c r="C11" s="174"/>
      <c r="D11" s="190">
        <v>0</v>
      </c>
      <c r="E11" s="175"/>
      <c r="F11" s="166"/>
      <c r="G11" s="166"/>
      <c r="H11" s="166"/>
      <c r="I11" s="166" t="s">
        <v>415</v>
      </c>
      <c r="J11" s="166"/>
      <c r="K11" s="168"/>
    </row>
    <row r="12" spans="1:11" ht="17" thickBot="1" x14ac:dyDescent="0.25">
      <c r="A12" s="173" t="s">
        <v>176</v>
      </c>
      <c r="B12" s="166"/>
      <c r="C12" s="174"/>
      <c r="D12" s="191">
        <v>0</v>
      </c>
      <c r="E12" s="175"/>
      <c r="F12" s="166"/>
      <c r="G12" s="166"/>
      <c r="H12" s="166"/>
      <c r="I12" s="166" t="s">
        <v>416</v>
      </c>
      <c r="J12" s="166"/>
      <c r="K12" s="168"/>
    </row>
    <row r="13" spans="1:11" x14ac:dyDescent="0.2">
      <c r="A13" s="193" t="s">
        <v>414</v>
      </c>
      <c r="B13" s="166"/>
      <c r="C13" s="174"/>
      <c r="D13" s="196">
        <f>IF(A13=I11,(10000*12),IF(A13=I12,(25000*12),0))</f>
        <v>0</v>
      </c>
      <c r="E13" s="175"/>
      <c r="F13" s="166"/>
      <c r="G13" s="166"/>
      <c r="H13" s="166"/>
      <c r="I13" s="166"/>
      <c r="J13" s="166"/>
      <c r="K13" s="168"/>
    </row>
    <row r="14" spans="1:11" x14ac:dyDescent="0.2">
      <c r="A14" s="173" t="s">
        <v>432</v>
      </c>
      <c r="B14" s="166"/>
      <c r="C14" s="174"/>
      <c r="D14" s="192">
        <v>0</v>
      </c>
      <c r="E14" s="175"/>
      <c r="F14" s="166"/>
      <c r="G14" s="166"/>
      <c r="H14" s="166"/>
      <c r="I14" s="166"/>
      <c r="J14" s="166"/>
      <c r="K14" s="168"/>
    </row>
    <row r="15" spans="1:11" x14ac:dyDescent="0.2">
      <c r="A15" s="173" t="s">
        <v>452</v>
      </c>
      <c r="B15" s="166"/>
      <c r="C15" s="174"/>
      <c r="D15" s="192">
        <v>0</v>
      </c>
      <c r="E15" s="175"/>
      <c r="F15" s="166"/>
      <c r="G15" s="166"/>
      <c r="H15" s="166"/>
      <c r="I15" s="166"/>
      <c r="J15" s="166"/>
      <c r="K15" s="168"/>
    </row>
    <row r="16" spans="1:11" x14ac:dyDescent="0.2">
      <c r="A16" s="170" t="s">
        <v>386</v>
      </c>
      <c r="B16" s="171"/>
      <c r="C16" s="166"/>
      <c r="D16" s="177"/>
      <c r="E16" s="167"/>
      <c r="F16" s="166"/>
      <c r="G16" s="166"/>
      <c r="H16" s="166"/>
      <c r="I16" s="166" t="s">
        <v>409</v>
      </c>
      <c r="J16" s="166"/>
      <c r="K16" s="168"/>
    </row>
    <row r="17" spans="1:11" x14ac:dyDescent="0.2">
      <c r="A17" s="173" t="s">
        <v>410</v>
      </c>
      <c r="B17" s="174"/>
      <c r="C17" s="178"/>
      <c r="D17" s="167">
        <f>IF(B5=I17,SUM(D8:D10,D12:D15),(MIN(450000,(1/3)*SUM(D7:D15))))</f>
        <v>0</v>
      </c>
      <c r="E17" s="167"/>
      <c r="F17" s="166"/>
      <c r="G17" s="166"/>
      <c r="H17" s="166"/>
      <c r="I17" s="166" t="s">
        <v>408</v>
      </c>
      <c r="J17" s="166"/>
      <c r="K17" s="168"/>
    </row>
    <row r="18" spans="1:11" x14ac:dyDescent="0.2">
      <c r="A18" s="173" t="s">
        <v>417</v>
      </c>
      <c r="B18" s="174"/>
      <c r="C18" s="166"/>
      <c r="D18" s="167">
        <f>D6+D13+D14+D15-D17</f>
        <v>0</v>
      </c>
      <c r="E18" s="167"/>
      <c r="F18" s="166"/>
      <c r="G18" s="166"/>
      <c r="H18" s="166"/>
      <c r="I18" s="166"/>
      <c r="J18" s="166"/>
      <c r="K18" s="168"/>
    </row>
    <row r="19" spans="1:11" x14ac:dyDescent="0.2">
      <c r="A19" s="173" t="s">
        <v>403</v>
      </c>
      <c r="B19" s="194" t="s">
        <v>405</v>
      </c>
      <c r="C19" s="174"/>
      <c r="D19" s="195">
        <v>0</v>
      </c>
      <c r="E19" s="176"/>
      <c r="F19" s="166"/>
      <c r="G19" s="166"/>
      <c r="H19" s="166"/>
      <c r="I19" s="166"/>
      <c r="J19" s="166"/>
      <c r="K19" s="168"/>
    </row>
    <row r="20" spans="1:11" x14ac:dyDescent="0.2">
      <c r="A20" s="173" t="s">
        <v>407</v>
      </c>
      <c r="B20" s="174"/>
      <c r="C20" s="178"/>
      <c r="D20" s="167">
        <f>-IF(B19=I4,0.3*D19,0.25*D19)</f>
        <v>0</v>
      </c>
      <c r="E20" s="167"/>
      <c r="F20" s="166"/>
      <c r="G20" s="166"/>
      <c r="H20" s="166"/>
      <c r="I20" s="166"/>
      <c r="J20" s="166"/>
      <c r="K20" s="168"/>
    </row>
    <row r="21" spans="1:11" x14ac:dyDescent="0.2">
      <c r="A21" s="173" t="s">
        <v>422</v>
      </c>
      <c r="B21" s="174"/>
      <c r="C21" s="174"/>
      <c r="D21" s="192">
        <v>0</v>
      </c>
      <c r="E21" s="179"/>
      <c r="F21" s="166"/>
      <c r="G21" s="166"/>
      <c r="H21" s="166"/>
      <c r="I21" s="166"/>
      <c r="J21" s="166"/>
      <c r="K21" s="168"/>
    </row>
    <row r="22" spans="1:11" x14ac:dyDescent="0.2">
      <c r="A22" s="180" t="s">
        <v>423</v>
      </c>
      <c r="B22" s="174"/>
      <c r="C22" s="174"/>
      <c r="D22" s="176">
        <f>-D21*0.6</f>
        <v>0</v>
      </c>
      <c r="E22" s="167"/>
      <c r="F22" s="166"/>
      <c r="G22" s="166"/>
      <c r="H22" s="166"/>
      <c r="I22" s="166"/>
      <c r="J22" s="166"/>
      <c r="K22" s="168"/>
    </row>
    <row r="23" spans="1:11" x14ac:dyDescent="0.2">
      <c r="A23" s="173" t="s">
        <v>418</v>
      </c>
      <c r="B23" s="174"/>
      <c r="C23" s="174"/>
      <c r="D23" s="192">
        <v>0</v>
      </c>
      <c r="E23" s="195">
        <v>0</v>
      </c>
      <c r="F23" s="166"/>
      <c r="G23" s="166"/>
      <c r="H23" s="166"/>
      <c r="I23" s="166"/>
      <c r="J23" s="166"/>
      <c r="K23" s="168"/>
    </row>
    <row r="24" spans="1:11" x14ac:dyDescent="0.2">
      <c r="A24" s="173" t="s">
        <v>429</v>
      </c>
      <c r="B24" s="174"/>
      <c r="C24" s="174"/>
      <c r="D24" s="192">
        <v>0</v>
      </c>
      <c r="E24" s="195">
        <v>0</v>
      </c>
      <c r="F24" s="166"/>
      <c r="G24" s="166"/>
      <c r="H24" s="166"/>
      <c r="I24" s="166"/>
      <c r="J24" s="166"/>
      <c r="K24" s="168"/>
    </row>
    <row r="25" spans="1:11" x14ac:dyDescent="0.2">
      <c r="A25" s="173" t="s">
        <v>387</v>
      </c>
      <c r="B25" s="174"/>
      <c r="C25" s="181"/>
      <c r="D25" s="192">
        <v>0</v>
      </c>
      <c r="E25" s="195">
        <v>0</v>
      </c>
      <c r="F25" s="166"/>
      <c r="G25" s="166"/>
      <c r="H25" s="166"/>
      <c r="I25" s="166"/>
      <c r="J25" s="166"/>
      <c r="K25" s="168"/>
    </row>
    <row r="26" spans="1:11" x14ac:dyDescent="0.2">
      <c r="A26" s="170" t="s">
        <v>388</v>
      </c>
      <c r="B26" s="171"/>
      <c r="C26" s="174"/>
      <c r="D26" s="182">
        <f>SUM(D27:D30)</f>
        <v>0</v>
      </c>
      <c r="E26" s="182">
        <f>SUM(E27:E30)</f>
        <v>0</v>
      </c>
      <c r="F26" s="166"/>
      <c r="G26" s="166"/>
      <c r="H26" s="166"/>
      <c r="I26" s="166"/>
      <c r="J26" s="166"/>
      <c r="K26" s="168"/>
    </row>
    <row r="27" spans="1:11" x14ac:dyDescent="0.2">
      <c r="A27" s="173" t="s">
        <v>419</v>
      </c>
      <c r="B27" s="174"/>
      <c r="C27" s="181"/>
      <c r="D27" s="192">
        <v>0</v>
      </c>
      <c r="E27" s="195">
        <v>0</v>
      </c>
      <c r="F27" s="166"/>
      <c r="G27" s="166"/>
      <c r="H27" s="166"/>
      <c r="I27" s="166"/>
      <c r="J27" s="166"/>
      <c r="K27" s="168"/>
    </row>
    <row r="28" spans="1:11" x14ac:dyDescent="0.2">
      <c r="A28" s="173" t="s">
        <v>428</v>
      </c>
      <c r="B28" s="174"/>
      <c r="C28" s="181"/>
      <c r="D28" s="192">
        <v>0</v>
      </c>
      <c r="E28" s="195">
        <v>0</v>
      </c>
      <c r="F28" s="166"/>
      <c r="G28" s="166"/>
      <c r="H28" s="166"/>
      <c r="I28" s="166"/>
      <c r="J28" s="166"/>
      <c r="K28" s="168"/>
    </row>
    <row r="29" spans="1:11" x14ac:dyDescent="0.2">
      <c r="A29" s="173" t="s">
        <v>420</v>
      </c>
      <c r="B29" s="174"/>
      <c r="C29" s="181"/>
      <c r="D29" s="192">
        <v>0</v>
      </c>
      <c r="E29" s="195">
        <v>0</v>
      </c>
      <c r="F29" s="166"/>
      <c r="G29" s="166"/>
      <c r="H29" s="166"/>
      <c r="I29" s="166"/>
      <c r="J29" s="166"/>
      <c r="K29" s="168"/>
    </row>
    <row r="30" spans="1:11" x14ac:dyDescent="0.2">
      <c r="A30" s="173" t="s">
        <v>421</v>
      </c>
      <c r="B30" s="174"/>
      <c r="C30" s="181"/>
      <c r="D30" s="192">
        <v>0</v>
      </c>
      <c r="E30" s="195">
        <v>0</v>
      </c>
      <c r="F30" s="166"/>
      <c r="G30" s="166"/>
      <c r="H30" s="166"/>
      <c r="I30" s="166"/>
      <c r="J30" s="166"/>
      <c r="K30" s="168"/>
    </row>
    <row r="31" spans="1:11" x14ac:dyDescent="0.2">
      <c r="A31" s="170" t="s">
        <v>130</v>
      </c>
      <c r="B31" s="171"/>
      <c r="C31" s="166"/>
      <c r="D31" s="172">
        <f>SUM(D18:D26)</f>
        <v>0</v>
      </c>
      <c r="E31" s="167"/>
      <c r="F31" s="166"/>
      <c r="G31" s="166"/>
      <c r="H31" s="166"/>
      <c r="I31" s="166"/>
      <c r="J31" s="166"/>
      <c r="K31" s="168"/>
    </row>
    <row r="32" spans="1:11" x14ac:dyDescent="0.2">
      <c r="A32" s="183"/>
      <c r="B32" s="181"/>
      <c r="C32" s="181"/>
      <c r="D32" s="181"/>
      <c r="E32" s="182"/>
      <c r="F32" s="181"/>
      <c r="G32" s="181"/>
      <c r="H32" s="181"/>
      <c r="I32" s="181"/>
      <c r="J32" s="181"/>
      <c r="K32" s="168"/>
    </row>
    <row r="33" spans="1:11" x14ac:dyDescent="0.2">
      <c r="A33" s="170" t="s">
        <v>431</v>
      </c>
      <c r="B33" s="171"/>
      <c r="C33" s="166"/>
      <c r="D33" s="171" t="s">
        <v>389</v>
      </c>
      <c r="E33" s="172"/>
      <c r="F33" s="166"/>
      <c r="G33" s="166"/>
      <c r="H33" s="166"/>
      <c r="I33" s="166"/>
      <c r="J33" s="166"/>
      <c r="K33" s="168"/>
    </row>
    <row r="34" spans="1:11" ht="8" customHeight="1" x14ac:dyDescent="0.2">
      <c r="A34" s="173"/>
      <c r="B34" s="174"/>
      <c r="C34" s="166"/>
      <c r="D34" s="166"/>
      <c r="E34" s="167"/>
      <c r="F34" s="166"/>
      <c r="G34" s="166"/>
      <c r="H34" s="166"/>
      <c r="I34" s="166"/>
      <c r="J34" s="166"/>
      <c r="K34" s="168"/>
    </row>
    <row r="35" spans="1:11" x14ac:dyDescent="0.2">
      <c r="A35" s="173" t="s">
        <v>430</v>
      </c>
      <c r="B35" s="174"/>
      <c r="C35" s="166"/>
      <c r="D35" s="198">
        <f>D14*2</f>
        <v>0</v>
      </c>
      <c r="E35" s="182"/>
      <c r="F35" s="181"/>
      <c r="G35" s="181"/>
      <c r="H35" s="181"/>
      <c r="I35" s="174" t="s">
        <v>390</v>
      </c>
      <c r="J35" s="174" t="s">
        <v>390</v>
      </c>
      <c r="K35" s="168"/>
    </row>
    <row r="36" spans="1:11" x14ac:dyDescent="0.2">
      <c r="A36" s="173" t="s">
        <v>391</v>
      </c>
      <c r="B36" s="174"/>
      <c r="C36" s="167"/>
      <c r="D36" s="192">
        <v>0</v>
      </c>
      <c r="E36" s="175"/>
      <c r="F36" s="166"/>
      <c r="G36" s="166"/>
      <c r="H36" s="166"/>
      <c r="I36" s="166"/>
      <c r="J36" s="166"/>
      <c r="K36" s="168"/>
    </row>
    <row r="37" spans="1:11" x14ac:dyDescent="0.2">
      <c r="A37" s="173" t="s">
        <v>424</v>
      </c>
      <c r="B37" s="174"/>
      <c r="C37" s="167"/>
      <c r="D37" s="192">
        <v>0</v>
      </c>
      <c r="E37" s="175"/>
      <c r="F37" s="166"/>
      <c r="G37" s="166"/>
      <c r="H37" s="166"/>
      <c r="I37" s="166"/>
      <c r="J37" s="166"/>
      <c r="K37" s="168"/>
    </row>
    <row r="38" spans="1:11" x14ac:dyDescent="0.2">
      <c r="A38" s="173" t="s">
        <v>392</v>
      </c>
      <c r="B38" s="174"/>
      <c r="C38" s="167"/>
      <c r="D38" s="192">
        <v>0</v>
      </c>
      <c r="E38" s="175"/>
      <c r="F38" s="166"/>
      <c r="G38" s="166"/>
      <c r="H38" s="166"/>
      <c r="I38" s="166"/>
      <c r="J38" s="166"/>
      <c r="K38" s="168"/>
    </row>
    <row r="39" spans="1:11" x14ac:dyDescent="0.2">
      <c r="A39" s="173" t="s">
        <v>425</v>
      </c>
      <c r="B39" s="166" t="s">
        <v>426</v>
      </c>
      <c r="C39" s="192">
        <v>0</v>
      </c>
      <c r="D39" s="192">
        <v>0</v>
      </c>
      <c r="E39" s="175"/>
      <c r="F39" s="166"/>
      <c r="G39" s="166"/>
      <c r="H39" s="166"/>
      <c r="I39" s="166"/>
      <c r="J39" s="166"/>
      <c r="K39" s="168"/>
    </row>
    <row r="40" spans="1:11" hidden="1" x14ac:dyDescent="0.2">
      <c r="A40" s="170" t="s">
        <v>393</v>
      </c>
      <c r="B40" s="171"/>
      <c r="C40" s="167"/>
      <c r="D40" s="172">
        <f>SUM(D35:D39)</f>
        <v>0</v>
      </c>
      <c r="E40" s="172"/>
      <c r="F40" s="166"/>
      <c r="G40" s="166"/>
      <c r="H40" s="166"/>
      <c r="I40" s="166"/>
      <c r="J40" s="166"/>
      <c r="K40" s="168"/>
    </row>
    <row r="41" spans="1:11" ht="17" thickBot="1" x14ac:dyDescent="0.25">
      <c r="A41" s="184"/>
      <c r="B41" s="185"/>
      <c r="C41" s="185"/>
      <c r="D41" s="185"/>
      <c r="E41" s="186">
        <f>E26+E25+E24+E23+E21+E19+E6</f>
        <v>0</v>
      </c>
      <c r="F41" s="185"/>
      <c r="G41" s="185"/>
      <c r="H41" s="185"/>
      <c r="I41" s="185"/>
      <c r="J41" s="185"/>
      <c r="K41" s="187"/>
    </row>
    <row r="42" spans="1:11" hidden="1" x14ac:dyDescent="0.2">
      <c r="A42" s="150"/>
      <c r="B42" s="150"/>
      <c r="C42" s="151"/>
      <c r="D42" s="151"/>
      <c r="E42" s="152"/>
      <c r="F42" s="151"/>
      <c r="G42" s="151"/>
      <c r="H42" s="151"/>
      <c r="I42" s="151"/>
    </row>
    <row r="43" spans="1:11" hidden="1" x14ac:dyDescent="0.2">
      <c r="A43" s="153"/>
      <c r="B43" s="153"/>
      <c r="C43" s="153"/>
      <c r="D43" s="153"/>
      <c r="E43" s="154"/>
      <c r="F43" s="153" t="s">
        <v>394</v>
      </c>
      <c r="G43" s="151"/>
      <c r="H43" s="151"/>
      <c r="I43" s="151"/>
    </row>
    <row r="44" spans="1:11" hidden="1" x14ac:dyDescent="0.2">
      <c r="A44" s="151"/>
      <c r="B44" s="151"/>
      <c r="C44" s="151"/>
      <c r="D44" s="151"/>
      <c r="E44" s="152"/>
      <c r="F44" s="151"/>
      <c r="G44" s="151"/>
      <c r="H44" s="151"/>
      <c r="I44" s="151"/>
    </row>
    <row r="45" spans="1:11" hidden="1" x14ac:dyDescent="0.2">
      <c r="A45" s="153"/>
      <c r="B45" s="153"/>
      <c r="C45" s="153"/>
      <c r="D45" s="155"/>
      <c r="E45" s="154"/>
      <c r="F45" s="153" t="s">
        <v>390</v>
      </c>
      <c r="G45" s="151"/>
      <c r="H45" s="151"/>
      <c r="I45" s="151"/>
    </row>
    <row r="46" spans="1:11" hidden="1" x14ac:dyDescent="0.2">
      <c r="A46" s="153"/>
      <c r="B46" s="153"/>
      <c r="C46" s="153"/>
      <c r="D46" s="153"/>
      <c r="E46" s="156"/>
      <c r="F46" s="153" t="s">
        <v>395</v>
      </c>
      <c r="G46" s="151"/>
      <c r="H46" s="151"/>
      <c r="I46" s="151"/>
    </row>
    <row r="47" spans="1:11" hidden="1" x14ac:dyDescent="0.2">
      <c r="A47" s="150"/>
      <c r="B47" s="150"/>
      <c r="C47" s="150"/>
      <c r="D47" s="151"/>
      <c r="E47" s="152"/>
      <c r="F47" s="151"/>
      <c r="G47" s="151"/>
      <c r="H47" s="151"/>
      <c r="I47" s="151"/>
    </row>
    <row r="48" spans="1:11" hidden="1" x14ac:dyDescent="0.2">
      <c r="A48" s="157"/>
      <c r="B48" s="157"/>
      <c r="C48" s="157"/>
      <c r="D48" s="157"/>
      <c r="E48" s="156"/>
      <c r="F48" s="157"/>
      <c r="G48" s="157"/>
      <c r="H48" s="157"/>
      <c r="I48" s="157"/>
      <c r="J48" s="124"/>
    </row>
    <row r="49" spans="1:9" hidden="1" x14ac:dyDescent="0.2">
      <c r="A49" s="150"/>
      <c r="B49" s="150"/>
      <c r="C49" s="151"/>
      <c r="D49" s="151"/>
      <c r="E49" s="152"/>
      <c r="F49" s="151"/>
      <c r="G49" s="151"/>
      <c r="H49" s="151"/>
      <c r="I49" s="151"/>
    </row>
    <row r="50" spans="1:9" hidden="1" x14ac:dyDescent="0.2">
      <c r="A50" s="150"/>
      <c r="B50" s="150"/>
      <c r="C50" s="150"/>
      <c r="D50" s="150"/>
      <c r="E50" s="152"/>
      <c r="F50" s="151"/>
      <c r="G50" s="151"/>
      <c r="H50" s="151"/>
      <c r="I50" s="151"/>
    </row>
    <row r="51" spans="1:9" hidden="1" x14ac:dyDescent="0.2">
      <c r="A51" s="153"/>
      <c r="B51" s="153"/>
      <c r="C51" s="153"/>
      <c r="D51" s="158"/>
      <c r="E51" s="154"/>
      <c r="F51" s="151"/>
      <c r="G51" s="151"/>
      <c r="H51" s="151"/>
      <c r="I51" s="151"/>
    </row>
    <row r="52" spans="1:9" hidden="1" x14ac:dyDescent="0.2">
      <c r="A52" s="153"/>
      <c r="B52" s="153"/>
      <c r="C52" s="153"/>
      <c r="D52" s="158"/>
      <c r="E52" s="154"/>
      <c r="F52" s="151"/>
      <c r="G52" s="151"/>
      <c r="H52" s="151"/>
      <c r="I52" s="151"/>
    </row>
    <row r="53" spans="1:9" hidden="1" x14ac:dyDescent="0.2">
      <c r="A53" s="153"/>
      <c r="B53" s="153"/>
      <c r="C53" s="153"/>
      <c r="D53" s="158"/>
      <c r="E53" s="154"/>
      <c r="F53" s="151"/>
      <c r="G53" s="151"/>
      <c r="H53" s="151"/>
      <c r="I53" s="151"/>
    </row>
    <row r="54" spans="1:9" hidden="1" x14ac:dyDescent="0.2">
      <c r="A54" s="153"/>
      <c r="B54" s="153"/>
      <c r="C54" s="153"/>
      <c r="D54" s="158"/>
      <c r="E54" s="154"/>
      <c r="F54" s="151"/>
      <c r="G54" s="151"/>
      <c r="H54" s="151"/>
      <c r="I54" s="151"/>
    </row>
    <row r="55" spans="1:9" hidden="1" x14ac:dyDescent="0.2">
      <c r="A55" s="153"/>
      <c r="B55" s="153"/>
      <c r="C55" s="153"/>
      <c r="D55" s="158"/>
      <c r="E55" s="154"/>
      <c r="F55" s="151"/>
      <c r="G55" s="151"/>
      <c r="H55" s="151"/>
      <c r="I55" s="151"/>
    </row>
    <row r="56" spans="1:9" hidden="1" x14ac:dyDescent="0.2">
      <c r="A56" s="153"/>
      <c r="B56" s="153"/>
      <c r="C56" s="153"/>
      <c r="D56" s="158"/>
      <c r="E56" s="154"/>
      <c r="F56" s="151"/>
      <c r="G56" s="151"/>
      <c r="H56" s="151"/>
      <c r="I56" s="151"/>
    </row>
    <row r="57" spans="1:9" ht="18" hidden="1" x14ac:dyDescent="0.2">
      <c r="A57" s="150"/>
      <c r="B57" s="150"/>
      <c r="C57" s="159"/>
      <c r="D57" s="157"/>
      <c r="E57" s="160"/>
      <c r="F57" s="151"/>
      <c r="G57" s="151"/>
      <c r="H57" s="151"/>
      <c r="I57" s="151"/>
    </row>
    <row r="58" spans="1:9" ht="20" hidden="1" x14ac:dyDescent="0.2">
      <c r="A58" s="161"/>
      <c r="B58" s="161"/>
      <c r="C58" s="151"/>
      <c r="D58" s="151"/>
      <c r="E58" s="152"/>
      <c r="F58" s="151"/>
      <c r="G58" s="151"/>
      <c r="H58" s="151"/>
      <c r="I58" s="151"/>
    </row>
    <row r="59" spans="1:9" ht="18" hidden="1" x14ac:dyDescent="0.2">
      <c r="A59" s="159"/>
      <c r="B59" s="159"/>
      <c r="C59" s="151"/>
      <c r="D59" s="151"/>
      <c r="E59" s="152"/>
      <c r="F59" s="151"/>
      <c r="G59" s="151"/>
      <c r="H59" s="151"/>
      <c r="I59" s="151"/>
    </row>
    <row r="60" spans="1:9" ht="18" hidden="1" x14ac:dyDescent="0.2">
      <c r="A60" s="159"/>
      <c r="B60" s="159"/>
      <c r="C60" s="151"/>
      <c r="D60" s="151"/>
      <c r="E60" s="152"/>
      <c r="F60" s="151"/>
      <c r="G60" s="151"/>
      <c r="H60" s="151"/>
      <c r="I60" s="151"/>
    </row>
    <row r="61" spans="1:9" hidden="1" x14ac:dyDescent="0.2">
      <c r="A61" s="150"/>
      <c r="B61" s="150"/>
      <c r="C61" s="151"/>
      <c r="D61" s="151"/>
      <c r="E61" s="152"/>
      <c r="F61" s="151"/>
      <c r="G61" s="151"/>
      <c r="H61" s="151"/>
      <c r="I61" s="151"/>
    </row>
    <row r="62" spans="1:9" hidden="1" x14ac:dyDescent="0.2">
      <c r="A62" s="157"/>
      <c r="B62" s="157"/>
      <c r="C62" s="150"/>
      <c r="D62" s="150"/>
      <c r="E62" s="152"/>
      <c r="F62" s="151"/>
      <c r="G62" s="151"/>
      <c r="H62" s="151"/>
      <c r="I62" s="151"/>
    </row>
    <row r="63" spans="1:9" hidden="1" x14ac:dyDescent="0.2">
      <c r="A63" s="150"/>
      <c r="B63" s="150"/>
      <c r="C63" s="150"/>
      <c r="D63" s="150"/>
      <c r="E63" s="162"/>
      <c r="F63" s="151"/>
      <c r="G63" s="151"/>
      <c r="H63" s="151"/>
      <c r="I63" s="151"/>
    </row>
    <row r="64" spans="1:9" hidden="1" x14ac:dyDescent="0.2">
      <c r="A64" s="150"/>
      <c r="B64" s="150"/>
      <c r="C64" s="153"/>
      <c r="D64" s="153"/>
      <c r="E64" s="162"/>
      <c r="F64" s="150" t="s">
        <v>396</v>
      </c>
      <c r="G64" s="151"/>
      <c r="H64" s="151"/>
      <c r="I64" s="151"/>
    </row>
    <row r="65" spans="1:10" hidden="1" x14ac:dyDescent="0.2">
      <c r="A65" s="150"/>
      <c r="B65" s="150"/>
      <c r="C65" s="150"/>
      <c r="D65" s="150"/>
      <c r="E65" s="162"/>
      <c r="F65" s="157"/>
      <c r="G65" s="151"/>
      <c r="H65" s="151"/>
      <c r="I65" s="151"/>
    </row>
    <row r="66" spans="1:10" hidden="1" x14ac:dyDescent="0.2">
      <c r="A66" s="153"/>
      <c r="B66" s="153"/>
      <c r="C66" s="153"/>
      <c r="D66" s="155"/>
      <c r="E66" s="154"/>
      <c r="F66" s="153" t="s">
        <v>397</v>
      </c>
      <c r="G66" s="151"/>
      <c r="H66" s="151"/>
      <c r="I66" s="151"/>
    </row>
    <row r="67" spans="1:10" hidden="1" x14ac:dyDescent="0.2">
      <c r="A67" s="153"/>
      <c r="B67" s="153"/>
      <c r="C67" s="153"/>
      <c r="D67" s="153"/>
      <c r="E67" s="154"/>
      <c r="F67" s="153" t="s">
        <v>398</v>
      </c>
      <c r="G67" s="151"/>
      <c r="H67" s="151"/>
      <c r="I67" s="151"/>
    </row>
    <row r="68" spans="1:10" ht="18" hidden="1" x14ac:dyDescent="0.2">
      <c r="A68" s="150"/>
      <c r="B68" s="150"/>
      <c r="C68" s="159"/>
      <c r="D68" s="151"/>
      <c r="E68" s="152"/>
      <c r="F68" s="151"/>
      <c r="G68" s="151"/>
      <c r="H68" s="151"/>
      <c r="I68" s="151"/>
    </row>
    <row r="69" spans="1:10" ht="18" hidden="1" x14ac:dyDescent="0.2">
      <c r="A69" s="159"/>
      <c r="B69" s="159"/>
      <c r="C69" s="159"/>
      <c r="D69" s="151"/>
      <c r="E69" s="152"/>
      <c r="F69" s="151"/>
      <c r="G69" s="151"/>
      <c r="H69" s="151"/>
      <c r="I69" s="151"/>
    </row>
    <row r="70" spans="1:10" hidden="1" x14ac:dyDescent="0.2">
      <c r="A70" s="157"/>
      <c r="B70" s="157"/>
      <c r="C70" s="157"/>
      <c r="D70" s="157"/>
      <c r="E70" s="156"/>
      <c r="F70" s="157"/>
      <c r="G70" s="157"/>
      <c r="H70" s="157"/>
      <c r="I70" s="157"/>
      <c r="J70" s="124"/>
    </row>
    <row r="71" spans="1:10" hidden="1" x14ac:dyDescent="0.2">
      <c r="A71" s="157"/>
      <c r="B71" s="157"/>
      <c r="C71" s="157"/>
      <c r="D71" s="157"/>
      <c r="E71" s="156"/>
      <c r="F71" s="157"/>
      <c r="G71" s="157"/>
      <c r="H71" s="157"/>
      <c r="I71" s="157"/>
      <c r="J71" s="124"/>
    </row>
    <row r="72" spans="1:10" hidden="1" x14ac:dyDescent="0.2">
      <c r="A72" s="150"/>
      <c r="B72" s="150"/>
      <c r="C72" s="151"/>
      <c r="D72" s="151"/>
      <c r="E72" s="152"/>
      <c r="F72" s="151"/>
      <c r="G72" s="151"/>
      <c r="H72" s="151"/>
      <c r="I72" s="151"/>
    </row>
    <row r="73" spans="1:10" hidden="1" x14ac:dyDescent="0.2">
      <c r="A73" s="153"/>
      <c r="B73" s="153"/>
      <c r="C73" s="153"/>
      <c r="D73" s="150"/>
      <c r="E73" s="152"/>
      <c r="F73" s="151"/>
      <c r="G73" s="151"/>
      <c r="H73" s="151"/>
      <c r="I73" s="151"/>
    </row>
    <row r="74" spans="1:10" hidden="1" x14ac:dyDescent="0.2">
      <c r="A74" s="153"/>
      <c r="B74" s="153"/>
      <c r="C74" s="151"/>
      <c r="D74" s="151"/>
      <c r="E74" s="152"/>
      <c r="F74" s="151"/>
      <c r="G74" s="151"/>
      <c r="H74" s="151"/>
      <c r="I74" s="151"/>
    </row>
    <row r="75" spans="1:10" hidden="1" x14ac:dyDescent="0.2">
      <c r="A75" s="157"/>
      <c r="B75" s="157"/>
      <c r="C75" s="157"/>
      <c r="D75" s="157"/>
      <c r="E75" s="156"/>
      <c r="F75" s="157"/>
      <c r="G75" s="157"/>
      <c r="H75" s="157"/>
      <c r="I75" s="157"/>
      <c r="J75" s="124"/>
    </row>
    <row r="76" spans="1:10" ht="23" hidden="1" x14ac:dyDescent="0.25">
      <c r="A76" s="163"/>
      <c r="B76" s="163"/>
      <c r="C76" s="151"/>
      <c r="D76" s="151"/>
      <c r="E76" s="152"/>
      <c r="F76" s="151"/>
      <c r="G76" s="151"/>
      <c r="H76" s="151"/>
      <c r="I76" s="151"/>
    </row>
    <row r="77" spans="1:10" hidden="1" x14ac:dyDescent="0.2">
      <c r="A77" s="150"/>
      <c r="B77" s="150"/>
      <c r="C77" s="164"/>
      <c r="D77" s="151"/>
      <c r="E77" s="152"/>
      <c r="F77" s="151"/>
      <c r="G77" s="151"/>
      <c r="H77" s="151"/>
      <c r="I77" s="151"/>
    </row>
    <row r="78" spans="1:10" hidden="1" x14ac:dyDescent="0.2">
      <c r="A78" s="153"/>
      <c r="B78" s="153"/>
      <c r="C78" s="153"/>
      <c r="D78" s="151"/>
      <c r="E78" s="152"/>
      <c r="F78" s="151"/>
      <c r="G78" s="151"/>
      <c r="H78" s="151"/>
      <c r="I78" s="151"/>
    </row>
    <row r="79" spans="1:10" hidden="1" x14ac:dyDescent="0.2">
      <c r="A79" s="153"/>
      <c r="B79" s="153"/>
      <c r="C79" s="153"/>
      <c r="D79" s="151"/>
      <c r="E79" s="152"/>
      <c r="F79" s="151"/>
      <c r="G79" s="151"/>
      <c r="H79" s="151"/>
      <c r="I79" s="151"/>
    </row>
    <row r="80" spans="1:10" hidden="1" x14ac:dyDescent="0.2">
      <c r="A80" s="150"/>
      <c r="B80" s="150"/>
      <c r="C80" s="150"/>
      <c r="D80" s="151"/>
      <c r="E80" s="152"/>
      <c r="F80" s="151"/>
      <c r="G80" s="151"/>
      <c r="H80" s="151"/>
      <c r="I80" s="151"/>
    </row>
    <row r="81" spans="1:9" hidden="1" x14ac:dyDescent="0.2">
      <c r="A81" s="153"/>
      <c r="B81" s="153"/>
      <c r="C81" s="153"/>
      <c r="D81" s="151"/>
      <c r="E81" s="152"/>
      <c r="F81" s="151"/>
      <c r="G81" s="151"/>
      <c r="H81" s="151"/>
      <c r="I81" s="151"/>
    </row>
    <row r="82" spans="1:9" hidden="1" x14ac:dyDescent="0.2">
      <c r="A82" s="157"/>
      <c r="B82" s="157"/>
      <c r="C82" s="150"/>
      <c r="D82" s="151"/>
      <c r="E82" s="152"/>
      <c r="F82" s="151"/>
      <c r="G82" s="151"/>
      <c r="H82" s="151"/>
      <c r="I82" s="151"/>
    </row>
    <row r="83" spans="1:9" hidden="1" x14ac:dyDescent="0.2">
      <c r="A83" s="150"/>
      <c r="B83" s="150"/>
      <c r="C83" s="153"/>
      <c r="D83" s="151"/>
      <c r="E83" s="152"/>
      <c r="F83" s="151"/>
      <c r="G83" s="151"/>
      <c r="H83" s="151"/>
      <c r="I83" s="151"/>
    </row>
    <row r="84" spans="1:9" hidden="1" x14ac:dyDescent="0.2">
      <c r="A84" s="157"/>
      <c r="B84" s="157"/>
      <c r="C84" s="150"/>
      <c r="D84" s="151"/>
      <c r="E84" s="152"/>
      <c r="F84" s="151"/>
      <c r="G84" s="151"/>
      <c r="H84" s="151"/>
      <c r="I84" s="151"/>
    </row>
    <row r="85" spans="1:9" hidden="1" x14ac:dyDescent="0.2">
      <c r="A85" s="150"/>
      <c r="B85" s="150"/>
      <c r="C85" s="157"/>
      <c r="D85" s="151"/>
      <c r="E85" s="152"/>
      <c r="F85" s="151"/>
      <c r="G85" s="151"/>
      <c r="H85" s="151"/>
      <c r="I85" s="151"/>
    </row>
    <row r="86" spans="1:9" hidden="1" x14ac:dyDescent="0.2">
      <c r="A86" s="153"/>
      <c r="B86" s="153"/>
      <c r="C86" s="153"/>
      <c r="D86" s="151"/>
      <c r="E86" s="152"/>
      <c r="F86" s="151"/>
      <c r="G86" s="151"/>
      <c r="H86" s="151"/>
      <c r="I86" s="151"/>
    </row>
    <row r="87" spans="1:9" hidden="1" x14ac:dyDescent="0.2">
      <c r="A87" s="153"/>
      <c r="B87" s="153"/>
      <c r="C87" s="153"/>
      <c r="D87" s="151"/>
      <c r="E87" s="152"/>
      <c r="F87" s="151"/>
      <c r="G87" s="151"/>
      <c r="H87" s="151"/>
      <c r="I87" s="151"/>
    </row>
    <row r="88" spans="1:9" hidden="1" x14ac:dyDescent="0.2">
      <c r="A88" s="153"/>
      <c r="B88" s="153"/>
      <c r="C88" s="153"/>
      <c r="D88" s="151"/>
      <c r="E88" s="152"/>
      <c r="F88" s="151"/>
      <c r="G88" s="151"/>
      <c r="H88" s="151"/>
      <c r="I88" s="151"/>
    </row>
    <row r="89" spans="1:9" hidden="1" x14ac:dyDescent="0.2">
      <c r="A89" s="153"/>
      <c r="B89" s="153"/>
      <c r="C89" s="153"/>
      <c r="D89" s="151"/>
      <c r="E89" s="152"/>
      <c r="F89" s="151"/>
      <c r="G89" s="151"/>
      <c r="H89" s="151"/>
      <c r="I89" s="151"/>
    </row>
    <row r="90" spans="1:9" ht="18" hidden="1" x14ac:dyDescent="0.2">
      <c r="A90" s="159"/>
      <c r="B90" s="159"/>
      <c r="C90" s="159"/>
      <c r="D90" s="151"/>
      <c r="E90" s="152"/>
      <c r="F90" s="151"/>
      <c r="G90" s="151"/>
      <c r="H90" s="151"/>
      <c r="I90" s="151"/>
    </row>
    <row r="91" spans="1:9" ht="18" hidden="1" x14ac:dyDescent="0.2">
      <c r="A91" s="159"/>
      <c r="B91" s="159"/>
      <c r="C91" s="159"/>
      <c r="D91" s="151"/>
      <c r="E91" s="152"/>
      <c r="F91" s="151"/>
      <c r="G91" s="151"/>
      <c r="H91" s="151"/>
      <c r="I91" s="151"/>
    </row>
    <row r="92" spans="1:9" ht="19" hidden="1" x14ac:dyDescent="0.25">
      <c r="A92" s="165"/>
      <c r="B92" s="165"/>
      <c r="C92" s="165"/>
      <c r="D92" s="151"/>
      <c r="E92" s="152"/>
      <c r="F92" s="151"/>
      <c r="G92" s="151"/>
      <c r="H92" s="151"/>
      <c r="I92" s="151"/>
    </row>
    <row r="93" spans="1:9" hidden="1" x14ac:dyDescent="0.2">
      <c r="A93" s="151"/>
      <c r="B93" s="151"/>
      <c r="C93" s="151"/>
      <c r="D93" s="151"/>
      <c r="E93" s="152"/>
      <c r="F93" s="151"/>
      <c r="G93" s="151"/>
      <c r="H93" s="151"/>
      <c r="I93" s="151"/>
    </row>
    <row r="94" spans="1:9" hidden="1" x14ac:dyDescent="0.2">
      <c r="A94" s="151"/>
      <c r="B94" s="151"/>
      <c r="C94" s="151"/>
      <c r="D94" s="151"/>
      <c r="E94" s="152"/>
      <c r="F94" s="151"/>
      <c r="G94" s="151"/>
      <c r="H94" s="151"/>
      <c r="I94" s="151"/>
    </row>
  </sheetData>
  <sheetProtection algorithmName="SHA-512" hashValue="QnGpdctbLmb7IwwWfEXDdRCqnTD84DgkAi7qpIjhi/XP0YVOFulb/jFxvq033xxdCHyWHGMD7GL9buSTINt52Q==" saltValue="PlKrTe33dMGvrzLZ0T9GyA==" spinCount="100000" sheet="1" selectLockedCells="1"/>
  <mergeCells count="3">
    <mergeCell ref="A3:D3"/>
    <mergeCell ref="A1:C1"/>
    <mergeCell ref="A2:C2"/>
  </mergeCells>
  <dataValidations count="3">
    <dataValidation type="list" allowBlank="1" showInputMessage="1" showErrorMessage="1" sqref="B19" xr:uid="{057AA175-7347-7E4E-9F9B-660F38A06093}">
      <formula1>$I$3:$I$4</formula1>
    </dataValidation>
    <dataValidation type="list" allowBlank="1" showInputMessage="1" showErrorMessage="1" sqref="B5" xr:uid="{861D969E-755F-294F-BDAE-19C186CC5296}">
      <formula1>$I$16:$I$17</formula1>
    </dataValidation>
    <dataValidation type="list" allowBlank="1" showInputMessage="1" showErrorMessage="1" sqref="A13" xr:uid="{D3182ED8-E951-194D-A0DE-7A519BCEDDA1}">
      <formula1>$I$10:$I$12</formula1>
    </dataValidation>
  </dataValidations>
  <hyperlinks>
    <hyperlink ref="A3" r:id="rId1" xr:uid="{4EAB3D68-17C1-B042-B5FD-929A6FD92803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69D5-5461-6544-BF1B-BE2B5F367B92}">
  <dimension ref="B1:M29"/>
  <sheetViews>
    <sheetView topLeftCell="A5" workbookViewId="0">
      <selection activeCell="C25" sqref="C25"/>
    </sheetView>
  </sheetViews>
  <sheetFormatPr baseColWidth="10" defaultRowHeight="15" x14ac:dyDescent="0.2"/>
  <cols>
    <col min="1" max="1" width="5.5" customWidth="1"/>
    <col min="2" max="2" width="34.6640625" customWidth="1"/>
    <col min="3" max="3" width="14.83203125" customWidth="1"/>
    <col min="4" max="4" width="15.1640625" customWidth="1"/>
    <col min="5" max="5" width="11.33203125" customWidth="1"/>
    <col min="6" max="6" width="3.1640625" customWidth="1"/>
    <col min="7" max="7" width="15.83203125" customWidth="1"/>
    <col min="9" max="11" width="0" hidden="1" customWidth="1"/>
  </cols>
  <sheetData>
    <row r="1" spans="2:13" ht="20" x14ac:dyDescent="0.2">
      <c r="B1" s="295" t="s">
        <v>399</v>
      </c>
      <c r="C1" s="296"/>
      <c r="D1" s="237"/>
      <c r="E1" s="233"/>
      <c r="G1" s="227"/>
      <c r="H1" s="227"/>
      <c r="I1" s="227"/>
      <c r="J1" s="227"/>
      <c r="K1" s="227"/>
      <c r="L1" s="228"/>
      <c r="M1" s="229"/>
    </row>
    <row r="2" spans="2:13" ht="16" x14ac:dyDescent="0.2">
      <c r="B2" s="293" t="s">
        <v>457</v>
      </c>
      <c r="C2" s="294"/>
      <c r="D2" s="236" t="s">
        <v>401</v>
      </c>
      <c r="E2" s="234"/>
      <c r="G2" s="230"/>
      <c r="H2" s="230"/>
      <c r="I2" s="230"/>
      <c r="J2" s="230"/>
      <c r="K2" s="230"/>
      <c r="L2" s="231"/>
      <c r="M2" s="229"/>
    </row>
    <row r="3" spans="2:13" ht="17" thickBot="1" x14ac:dyDescent="0.25">
      <c r="B3" s="289" t="s">
        <v>400</v>
      </c>
      <c r="C3" s="290"/>
      <c r="D3" s="238" t="s">
        <v>433</v>
      </c>
      <c r="E3" s="239"/>
      <c r="G3" s="232"/>
      <c r="H3" s="229"/>
      <c r="I3" s="229"/>
      <c r="J3" s="229"/>
      <c r="K3" s="229"/>
      <c r="L3" s="229"/>
      <c r="M3" s="229"/>
    </row>
    <row r="4" spans="2:13" ht="22" customHeight="1" x14ac:dyDescent="0.2"/>
    <row r="5" spans="2:13" x14ac:dyDescent="0.2">
      <c r="B5" s="292" t="s">
        <v>445</v>
      </c>
      <c r="C5" s="291" t="s">
        <v>442</v>
      </c>
      <c r="D5" s="291" t="s">
        <v>443</v>
      </c>
      <c r="E5" s="291" t="s">
        <v>444</v>
      </c>
    </row>
    <row r="6" spans="2:13" x14ac:dyDescent="0.2">
      <c r="B6" s="292"/>
      <c r="C6" s="291"/>
      <c r="D6" s="291"/>
      <c r="E6" s="291"/>
    </row>
    <row r="7" spans="2:13" s="201" customFormat="1" ht="25" customHeight="1" x14ac:dyDescent="0.2">
      <c r="B7" s="200" t="s">
        <v>439</v>
      </c>
      <c r="C7" s="203">
        <v>0</v>
      </c>
      <c r="D7" s="203">
        <v>0</v>
      </c>
      <c r="E7" s="202">
        <f>C7+D7</f>
        <v>0</v>
      </c>
    </row>
    <row r="8" spans="2:13" s="201" customFormat="1" ht="25" customHeight="1" x14ac:dyDescent="0.2">
      <c r="B8" s="200" t="s">
        <v>440</v>
      </c>
      <c r="C8" s="203">
        <v>0</v>
      </c>
      <c r="D8" s="203">
        <v>0</v>
      </c>
      <c r="E8" s="202">
        <f t="shared" ref="E8:E27" si="0">C8+D8</f>
        <v>0</v>
      </c>
    </row>
    <row r="9" spans="2:13" s="201" customFormat="1" ht="25" customHeight="1" x14ac:dyDescent="0.2">
      <c r="B9" s="200" t="s">
        <v>441</v>
      </c>
      <c r="C9" s="203">
        <v>0</v>
      </c>
      <c r="D9" s="203">
        <v>0</v>
      </c>
      <c r="E9" s="202">
        <f t="shared" si="0"/>
        <v>0</v>
      </c>
    </row>
    <row r="10" spans="2:13" s="201" customFormat="1" ht="25" customHeight="1" x14ac:dyDescent="0.2">
      <c r="B10" s="200" t="s">
        <v>434</v>
      </c>
      <c r="C10" s="203">
        <v>0</v>
      </c>
      <c r="D10" s="203">
        <v>0</v>
      </c>
      <c r="E10" s="202">
        <f t="shared" si="0"/>
        <v>0</v>
      </c>
    </row>
    <row r="11" spans="2:13" s="201" customFormat="1" ht="25" customHeight="1" x14ac:dyDescent="0.2">
      <c r="B11" s="200" t="s">
        <v>316</v>
      </c>
      <c r="C11" s="203">
        <v>0</v>
      </c>
      <c r="D11" s="202">
        <f>'Income Data'!D37</f>
        <v>0</v>
      </c>
      <c r="E11" s="202">
        <f t="shared" si="0"/>
        <v>0</v>
      </c>
    </row>
    <row r="12" spans="2:13" s="201" customFormat="1" ht="25" customHeight="1" x14ac:dyDescent="0.2">
      <c r="B12" s="200" t="s">
        <v>318</v>
      </c>
      <c r="C12" s="203">
        <v>0</v>
      </c>
      <c r="D12" s="202">
        <f>'Income Data'!D36+'Income Data'!D38+'Income Data'!D39</f>
        <v>0</v>
      </c>
      <c r="E12" s="202">
        <f t="shared" si="0"/>
        <v>0</v>
      </c>
    </row>
    <row r="13" spans="2:13" s="201" customFormat="1" ht="25" customHeight="1" x14ac:dyDescent="0.2">
      <c r="B13" s="200" t="s">
        <v>438</v>
      </c>
      <c r="C13" s="203">
        <v>0</v>
      </c>
      <c r="D13" s="203">
        <v>0</v>
      </c>
      <c r="E13" s="202">
        <f t="shared" si="0"/>
        <v>0</v>
      </c>
    </row>
    <row r="14" spans="2:13" s="201" customFormat="1" ht="25" customHeight="1" x14ac:dyDescent="0.2">
      <c r="B14" s="200" t="s">
        <v>322</v>
      </c>
      <c r="C14" s="203">
        <v>0</v>
      </c>
      <c r="D14" s="203">
        <v>0</v>
      </c>
      <c r="E14" s="202">
        <f t="shared" si="0"/>
        <v>0</v>
      </c>
    </row>
    <row r="15" spans="2:13" s="201" customFormat="1" ht="25" customHeight="1" x14ac:dyDescent="0.2">
      <c r="B15" s="200" t="s">
        <v>324</v>
      </c>
      <c r="C15" s="203">
        <v>0</v>
      </c>
      <c r="D15" s="202">
        <f>'Income Data'!D35</f>
        <v>0</v>
      </c>
      <c r="E15" s="202">
        <f t="shared" si="0"/>
        <v>0</v>
      </c>
    </row>
    <row r="16" spans="2:13" s="201" customFormat="1" ht="25" customHeight="1" x14ac:dyDescent="0.2">
      <c r="B16" s="200" t="s">
        <v>326</v>
      </c>
      <c r="C16" s="203">
        <v>0</v>
      </c>
      <c r="D16" s="203">
        <v>0</v>
      </c>
      <c r="E16" s="202">
        <f t="shared" si="0"/>
        <v>0</v>
      </c>
    </row>
    <row r="17" spans="2:9" s="201" customFormat="1" ht="25" customHeight="1" x14ac:dyDescent="0.2">
      <c r="B17" s="200" t="s">
        <v>437</v>
      </c>
      <c r="C17" s="203">
        <v>0</v>
      </c>
      <c r="D17" s="203">
        <v>0</v>
      </c>
      <c r="E17" s="202">
        <f t="shared" si="0"/>
        <v>0</v>
      </c>
    </row>
    <row r="18" spans="2:9" s="201" customFormat="1" ht="25" customHeight="1" x14ac:dyDescent="0.2">
      <c r="B18" s="200" t="s">
        <v>436</v>
      </c>
      <c r="C18" s="203">
        <v>0</v>
      </c>
      <c r="D18" s="203">
        <v>0</v>
      </c>
      <c r="E18" s="202">
        <f t="shared" si="0"/>
        <v>0</v>
      </c>
    </row>
    <row r="19" spans="2:9" s="201" customFormat="1" ht="25" customHeight="1" x14ac:dyDescent="0.2">
      <c r="B19" s="200" t="s">
        <v>333</v>
      </c>
      <c r="C19" s="203">
        <v>0</v>
      </c>
      <c r="D19" s="203">
        <v>0</v>
      </c>
      <c r="E19" s="202">
        <f t="shared" si="0"/>
        <v>0</v>
      </c>
    </row>
    <row r="20" spans="2:9" s="201" customFormat="1" ht="25" customHeight="1" x14ac:dyDescent="0.2">
      <c r="B20" s="200" t="s">
        <v>435</v>
      </c>
      <c r="C20" s="203">
        <v>0</v>
      </c>
      <c r="D20" s="203">
        <v>0</v>
      </c>
      <c r="E20" s="202">
        <f t="shared" si="0"/>
        <v>0</v>
      </c>
    </row>
    <row r="21" spans="2:9" s="201" customFormat="1" ht="25" customHeight="1" x14ac:dyDescent="0.2">
      <c r="B21" s="200" t="s">
        <v>446</v>
      </c>
      <c r="C21" s="203">
        <v>0</v>
      </c>
      <c r="D21" s="204">
        <f>E21-C21</f>
        <v>0</v>
      </c>
      <c r="E21" s="203">
        <v>0</v>
      </c>
    </row>
    <row r="22" spans="2:9" s="201" customFormat="1" ht="25" customHeight="1" x14ac:dyDescent="0.2">
      <c r="B22" s="200" t="s">
        <v>451</v>
      </c>
      <c r="C22" s="203">
        <v>0</v>
      </c>
      <c r="D22" s="204">
        <f>E22-C22</f>
        <v>0</v>
      </c>
      <c r="E22" s="203">
        <v>0</v>
      </c>
      <c r="G22" s="209">
        <f>'Page 10'!AK34</f>
        <v>0</v>
      </c>
    </row>
    <row r="23" spans="2:9" s="201" customFormat="1" ht="25" customHeight="1" x14ac:dyDescent="0.2">
      <c r="B23" s="207" t="s">
        <v>455</v>
      </c>
      <c r="C23" s="203"/>
      <c r="D23" s="204"/>
      <c r="E23" s="203"/>
      <c r="G23" s="206"/>
    </row>
    <row r="24" spans="2:9" s="201" customFormat="1" ht="25" customHeight="1" x14ac:dyDescent="0.2">
      <c r="B24" s="200" t="s">
        <v>453</v>
      </c>
      <c r="C24" s="203">
        <v>0</v>
      </c>
      <c r="D24" s="204">
        <v>0</v>
      </c>
      <c r="E24" s="204">
        <v>0</v>
      </c>
      <c r="G24" s="208">
        <f>'Page 10'!AK35</f>
        <v>0</v>
      </c>
    </row>
    <row r="25" spans="2:9" ht="25" customHeight="1" x14ac:dyDescent="0.2">
      <c r="B25" s="200" t="s">
        <v>448</v>
      </c>
      <c r="C25" s="203">
        <v>0</v>
      </c>
      <c r="D25" s="203">
        <v>0</v>
      </c>
      <c r="E25" s="202">
        <f t="shared" si="0"/>
        <v>0</v>
      </c>
    </row>
    <row r="26" spans="2:9" ht="25" customHeight="1" x14ac:dyDescent="0.2">
      <c r="B26" s="200" t="s">
        <v>447</v>
      </c>
      <c r="C26" s="203">
        <v>0</v>
      </c>
      <c r="D26" s="203">
        <v>0</v>
      </c>
      <c r="E26" s="202">
        <f t="shared" si="0"/>
        <v>0</v>
      </c>
      <c r="I26" t="s">
        <v>455</v>
      </c>
    </row>
    <row r="27" spans="2:9" ht="25" customHeight="1" x14ac:dyDescent="0.2">
      <c r="B27" s="200" t="s">
        <v>301</v>
      </c>
      <c r="C27" s="203">
        <v>0</v>
      </c>
      <c r="D27" s="203">
        <v>0</v>
      </c>
      <c r="E27" s="202">
        <f t="shared" si="0"/>
        <v>0</v>
      </c>
      <c r="I27" t="s">
        <v>456</v>
      </c>
    </row>
    <row r="29" spans="2:9" x14ac:dyDescent="0.2">
      <c r="C29" s="205">
        <f>SUM(C7:C22)+IF(B23=I26,C24,0)</f>
        <v>0</v>
      </c>
      <c r="D29" s="205">
        <f>SUM(D7:D24)</f>
        <v>0</v>
      </c>
      <c r="E29" s="205"/>
    </row>
  </sheetData>
  <sheetProtection algorithmName="SHA-512" hashValue="3Ra2MbzE4NeCDcEWgT3CHWczTCMIpUvuTROfAnwmSQsZTOO23gNNbtr+Dd6DRSj3+KXMc+lXVyJAWXen6QVwrw==" saltValue="1/NjrjF4B7ebo8XWw7dzbw==" spinCount="100000" sheet="1" selectLockedCells="1"/>
  <mergeCells count="7">
    <mergeCell ref="B2:C2"/>
    <mergeCell ref="B1:C1"/>
    <mergeCell ref="B3:C3"/>
    <mergeCell ref="C5:C6"/>
    <mergeCell ref="D5:D6"/>
    <mergeCell ref="E5:E6"/>
    <mergeCell ref="B5:B6"/>
  </mergeCells>
  <dataValidations count="1">
    <dataValidation type="list" allowBlank="1" showInputMessage="1" showErrorMessage="1" sqref="B23" xr:uid="{59A285AC-94F2-7442-8D97-01CD87247CD0}">
      <formula1>$I$26:$I$27</formula1>
    </dataValidation>
  </dataValidations>
  <hyperlinks>
    <hyperlink ref="B3" r:id="rId1" display="http://www.srcobd.com/" xr:uid="{3E56F63D-614B-EC47-A266-F1306B051DD8}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96E3-9152-4443-BCEF-E16BB58267EA}">
  <dimension ref="B1:D16"/>
  <sheetViews>
    <sheetView workbookViewId="0">
      <selection activeCell="C16" sqref="C16"/>
    </sheetView>
  </sheetViews>
  <sheetFormatPr baseColWidth="10" defaultRowHeight="15" x14ac:dyDescent="0.2"/>
  <cols>
    <col min="1" max="1" width="2.6640625" customWidth="1"/>
    <col min="2" max="2" width="56" customWidth="1"/>
    <col min="3" max="3" width="15.33203125" customWidth="1"/>
    <col min="4" max="4" width="7.83203125" customWidth="1"/>
  </cols>
  <sheetData>
    <row r="1" spans="2:4" ht="20" x14ac:dyDescent="0.2">
      <c r="B1" s="225" t="s">
        <v>399</v>
      </c>
      <c r="C1" s="237"/>
      <c r="D1" s="233"/>
    </row>
    <row r="2" spans="2:4" ht="16" x14ac:dyDescent="0.2">
      <c r="B2" s="226" t="s">
        <v>457</v>
      </c>
      <c r="C2" s="236" t="s">
        <v>401</v>
      </c>
      <c r="D2" s="234"/>
    </row>
    <row r="3" spans="2:4" ht="17" thickBot="1" x14ac:dyDescent="0.25">
      <c r="B3" s="235" t="s">
        <v>400</v>
      </c>
      <c r="C3" s="238" t="s">
        <v>433</v>
      </c>
      <c r="D3" s="239"/>
    </row>
    <row r="6" spans="2:4" x14ac:dyDescent="0.2">
      <c r="B6" s="292" t="s">
        <v>445</v>
      </c>
      <c r="C6" s="291" t="s">
        <v>449</v>
      </c>
    </row>
    <row r="7" spans="2:4" x14ac:dyDescent="0.2">
      <c r="B7" s="292"/>
      <c r="C7" s="291"/>
    </row>
    <row r="8" spans="2:4" s="201" customFormat="1" ht="25" customHeight="1" x14ac:dyDescent="0.2">
      <c r="B8" s="200" t="s">
        <v>268</v>
      </c>
      <c r="C8" s="203">
        <v>0</v>
      </c>
    </row>
    <row r="9" spans="2:4" s="201" customFormat="1" ht="25" customHeight="1" x14ac:dyDescent="0.2">
      <c r="B9" s="200" t="s">
        <v>269</v>
      </c>
      <c r="C9" s="203">
        <v>0</v>
      </c>
    </row>
    <row r="10" spans="2:4" s="201" customFormat="1" ht="25" customHeight="1" x14ac:dyDescent="0.2">
      <c r="B10" s="200" t="s">
        <v>270</v>
      </c>
      <c r="C10" s="203">
        <v>0</v>
      </c>
    </row>
    <row r="11" spans="2:4" s="201" customFormat="1" ht="36" customHeight="1" x14ac:dyDescent="0.2">
      <c r="B11" s="240" t="s">
        <v>271</v>
      </c>
      <c r="C11" s="203">
        <v>0</v>
      </c>
    </row>
    <row r="12" spans="2:4" s="201" customFormat="1" ht="25" customHeight="1" x14ac:dyDescent="0.2">
      <c r="B12" s="200" t="s">
        <v>272</v>
      </c>
      <c r="C12" s="203">
        <v>0</v>
      </c>
    </row>
    <row r="13" spans="2:4" s="201" customFormat="1" ht="25" customHeight="1" x14ac:dyDescent="0.2">
      <c r="B13" s="200" t="s">
        <v>273</v>
      </c>
      <c r="C13" s="203">
        <v>0</v>
      </c>
    </row>
    <row r="14" spans="2:4" s="201" customFormat="1" ht="25" customHeight="1" x14ac:dyDescent="0.2">
      <c r="B14" s="200" t="s">
        <v>274</v>
      </c>
      <c r="C14" s="203">
        <v>0</v>
      </c>
    </row>
    <row r="15" spans="2:4" s="201" customFormat="1" ht="33" customHeight="1" x14ac:dyDescent="0.2">
      <c r="B15" s="240" t="s">
        <v>450</v>
      </c>
      <c r="C15" s="204">
        <f>'Income Data'!E41+'Page 3'!W4+'Page 3'!W5</f>
        <v>0</v>
      </c>
    </row>
    <row r="16" spans="2:4" s="201" customFormat="1" ht="25" customHeight="1" x14ac:dyDescent="0.2">
      <c r="B16" s="200" t="s">
        <v>276</v>
      </c>
      <c r="C16" s="203">
        <v>0</v>
      </c>
    </row>
  </sheetData>
  <sheetProtection algorithmName="SHA-512" hashValue="izphTU1tezQmnS+Qi+xqaslcvfFM5hLj4Tlzo+UGZoh63IopSl4nL6jKfv9M0jhLlt4TR7c3tUo8kHRi87PSoA==" saltValue="wKCQULXg7Ix0CHUbv7scjQ==" spinCount="100000" sheet="1" selectLockedCells="1"/>
  <mergeCells count="2">
    <mergeCell ref="B6:B7"/>
    <mergeCell ref="C6:C7"/>
  </mergeCells>
  <hyperlinks>
    <hyperlink ref="B3" r:id="rId1" display="http://www.srcobd.com/" xr:uid="{52F65F36-54C3-7A43-8D5A-AA8B50B952C3}"/>
  </hyperlink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37E6-769D-DB4C-825A-6F26321FBBA4}">
  <dimension ref="A2:AM52"/>
  <sheetViews>
    <sheetView showGridLines="0" view="pageBreakPreview" zoomScale="120" zoomScaleNormal="100" zoomScaleSheetLayoutView="120" workbookViewId="0">
      <selection activeCell="AG23" sqref="AG23"/>
    </sheetView>
  </sheetViews>
  <sheetFormatPr baseColWidth="10" defaultColWidth="9.1640625" defaultRowHeight="12" x14ac:dyDescent="0.15"/>
  <cols>
    <col min="1" max="1" width="0.83203125" style="1" customWidth="1"/>
    <col min="2" max="2" width="2.5" style="1" customWidth="1"/>
    <col min="3" max="5" width="2.83203125" style="1" customWidth="1"/>
    <col min="6" max="6" width="3" style="1" customWidth="1"/>
    <col min="7" max="18" width="3.5" style="1" customWidth="1"/>
    <col min="19" max="22" width="2.5" style="1" customWidth="1"/>
    <col min="23" max="23" width="2.1640625" style="1" customWidth="1"/>
    <col min="24" max="25" width="3.1640625" style="1" customWidth="1"/>
    <col min="26" max="26" width="2.5" style="1" customWidth="1"/>
    <col min="27" max="27" width="2.83203125" style="1" customWidth="1"/>
    <col min="28" max="29" width="2.5" style="1" customWidth="1"/>
    <col min="30" max="30" width="4.33203125" style="1" customWidth="1"/>
    <col min="31" max="31" width="0.83203125" style="1" customWidth="1"/>
    <col min="32" max="16384" width="9.1640625" style="1"/>
  </cols>
  <sheetData>
    <row r="2" spans="1:33" ht="14" customHeight="1" x14ac:dyDescent="0.15">
      <c r="M2" s="309" t="s">
        <v>59</v>
      </c>
      <c r="N2" s="309"/>
      <c r="O2" s="309"/>
      <c r="P2" s="309"/>
      <c r="Q2" s="309"/>
      <c r="R2" s="309"/>
      <c r="S2" s="309"/>
      <c r="T2" s="309"/>
      <c r="U2" s="309"/>
      <c r="Z2" s="2" t="s">
        <v>60</v>
      </c>
    </row>
    <row r="3" spans="1:33" ht="14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09" t="s">
        <v>61</v>
      </c>
      <c r="N3" s="309"/>
      <c r="O3" s="309"/>
      <c r="P3" s="309"/>
      <c r="Q3" s="309"/>
      <c r="R3" s="309"/>
      <c r="S3" s="309"/>
      <c r="T3" s="309"/>
      <c r="U3" s="309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3" ht="14" customHeight="1" x14ac:dyDescent="0.15">
      <c r="A4" s="315" t="s">
        <v>62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7"/>
      <c r="M4" s="309"/>
      <c r="N4" s="309"/>
      <c r="O4" s="309"/>
      <c r="P4" s="309"/>
      <c r="Q4" s="309"/>
      <c r="R4" s="309"/>
      <c r="S4" s="309"/>
      <c r="T4" s="309"/>
      <c r="U4" s="309"/>
    </row>
    <row r="5" spans="1:33" ht="14" customHeight="1" x14ac:dyDescent="0.15">
      <c r="A5" s="306" t="s">
        <v>63</v>
      </c>
      <c r="B5" s="306"/>
      <c r="C5" s="306"/>
      <c r="D5" s="306"/>
      <c r="E5" s="306"/>
      <c r="F5" s="306"/>
      <c r="G5" s="306"/>
      <c r="H5" s="306"/>
      <c r="I5" s="307"/>
      <c r="J5" s="307"/>
      <c r="K5" s="307"/>
      <c r="L5" s="307"/>
      <c r="M5" s="308" t="s">
        <v>64</v>
      </c>
      <c r="N5" s="309"/>
      <c r="O5" s="309"/>
      <c r="P5" s="309"/>
      <c r="Q5" s="309"/>
      <c r="R5" s="309"/>
      <c r="S5" s="309"/>
      <c r="T5" s="309"/>
      <c r="U5" s="309"/>
      <c r="V5" s="309"/>
    </row>
    <row r="6" spans="1:33" ht="14" customHeight="1" x14ac:dyDescent="0.15">
      <c r="A6" s="306" t="s">
        <v>65</v>
      </c>
      <c r="B6" s="306"/>
      <c r="C6" s="306"/>
      <c r="D6" s="306"/>
      <c r="E6" s="306"/>
      <c r="F6" s="306"/>
      <c r="G6" s="306"/>
      <c r="H6" s="306"/>
      <c r="I6" s="307"/>
      <c r="J6" s="307"/>
      <c r="K6" s="307"/>
      <c r="L6" s="307"/>
      <c r="M6" s="308"/>
      <c r="N6" s="309"/>
      <c r="O6" s="309"/>
      <c r="P6" s="309"/>
      <c r="Q6" s="309"/>
      <c r="R6" s="309"/>
      <c r="S6" s="309"/>
      <c r="T6" s="309"/>
      <c r="U6" s="309"/>
      <c r="V6" s="309"/>
    </row>
    <row r="7" spans="1:33" ht="14" customHeight="1" x14ac:dyDescent="0.15">
      <c r="A7" s="306" t="s">
        <v>66</v>
      </c>
      <c r="B7" s="306"/>
      <c r="C7" s="306"/>
      <c r="D7" s="306"/>
      <c r="E7" s="306"/>
      <c r="F7" s="306"/>
      <c r="G7" s="306"/>
      <c r="H7" s="306"/>
      <c r="I7" s="307"/>
      <c r="J7" s="307"/>
      <c r="K7" s="307"/>
      <c r="L7" s="307"/>
    </row>
    <row r="8" spans="1:33" ht="10.25" customHeight="1" x14ac:dyDescent="0.15">
      <c r="B8" s="4"/>
      <c r="C8" s="4"/>
      <c r="D8" s="4"/>
      <c r="E8" s="4"/>
      <c r="F8" s="4"/>
      <c r="G8" s="4"/>
      <c r="H8" s="4"/>
      <c r="I8" s="5"/>
      <c r="J8" s="5"/>
      <c r="K8" s="5"/>
      <c r="L8" s="5"/>
    </row>
    <row r="9" spans="1:33" ht="14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</row>
    <row r="10" spans="1:33" ht="16" customHeight="1" x14ac:dyDescent="0.15">
      <c r="A10" s="9"/>
      <c r="B10" s="10" t="s">
        <v>67</v>
      </c>
      <c r="C10" s="310" t="s">
        <v>68</v>
      </c>
      <c r="D10" s="310"/>
      <c r="E10" s="310"/>
      <c r="F10" s="310"/>
      <c r="G10" s="310"/>
      <c r="H10" s="310"/>
      <c r="I10" s="311" t="str">
        <f>RIGHT('Basic Data'!F6,100)</f>
        <v>NAME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11"/>
      <c r="AG10" s="12"/>
    </row>
    <row r="11" spans="1:33" ht="14" customHeight="1" x14ac:dyDescent="0.15">
      <c r="A11" s="9"/>
      <c r="AE11" s="11"/>
      <c r="AG11" s="12"/>
    </row>
    <row r="12" spans="1:33" ht="16" customHeight="1" x14ac:dyDescent="0.15">
      <c r="A12" s="9"/>
      <c r="B12" s="10" t="s">
        <v>69</v>
      </c>
      <c r="C12" s="1" t="s">
        <v>70</v>
      </c>
      <c r="Q12" s="312" t="str">
        <f>RIGHT('Basic Data'!F8,100)</f>
        <v/>
      </c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11"/>
    </row>
    <row r="13" spans="1:33" ht="14" customHeight="1" x14ac:dyDescent="0.15">
      <c r="A13" s="9"/>
      <c r="AE13" s="11"/>
    </row>
    <row r="14" spans="1:33" ht="16" customHeight="1" x14ac:dyDescent="0.15">
      <c r="A14" s="9"/>
      <c r="B14" s="10" t="s">
        <v>71</v>
      </c>
      <c r="C14" s="1" t="s">
        <v>72</v>
      </c>
      <c r="G14" s="13">
        <f>'Basic Data'!F10</f>
        <v>0</v>
      </c>
      <c r="H14" s="13">
        <f>'Basic Data'!G10</f>
        <v>0</v>
      </c>
      <c r="I14" s="13">
        <f>'Basic Data'!H10</f>
        <v>0</v>
      </c>
      <c r="J14" s="13">
        <f>'Basic Data'!I10</f>
        <v>0</v>
      </c>
      <c r="K14" s="13">
        <f>'Basic Data'!J10</f>
        <v>0</v>
      </c>
      <c r="L14" s="13">
        <f>'Basic Data'!K10</f>
        <v>0</v>
      </c>
      <c r="M14" s="13">
        <f>'Basic Data'!L10</f>
        <v>0</v>
      </c>
      <c r="N14" s="13">
        <f>'Basic Data'!M10</f>
        <v>0</v>
      </c>
      <c r="O14" s="13">
        <f>'Basic Data'!N10</f>
        <v>0</v>
      </c>
      <c r="P14" s="13">
        <f>'Basic Data'!O10</f>
        <v>0</v>
      </c>
      <c r="Q14" s="13">
        <f>'Basic Data'!P10</f>
        <v>0</v>
      </c>
      <c r="R14" s="13">
        <f>'Basic Data'!Q10</f>
        <v>0</v>
      </c>
      <c r="AE14" s="11"/>
    </row>
    <row r="15" spans="1:33" ht="14" customHeight="1" x14ac:dyDescent="0.15">
      <c r="A15" s="9"/>
      <c r="AE15" s="11"/>
    </row>
    <row r="16" spans="1:33" ht="16" customHeight="1" x14ac:dyDescent="0.15">
      <c r="A16" s="9"/>
      <c r="B16" s="10" t="s">
        <v>73</v>
      </c>
      <c r="C16" s="1" t="s">
        <v>74</v>
      </c>
      <c r="F16" s="297" t="str">
        <f>RIGHT('Basic Data'!F12,100)</f>
        <v>0</v>
      </c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R16" s="1" t="s">
        <v>75</v>
      </c>
      <c r="V16" s="313" t="str">
        <f>RIGHT('Basic Data'!F14,100)</f>
        <v/>
      </c>
      <c r="W16" s="313"/>
      <c r="X16" s="313"/>
      <c r="Y16" s="313"/>
      <c r="Z16" s="313"/>
      <c r="AA16" s="313"/>
      <c r="AB16" s="313"/>
      <c r="AC16" s="313"/>
      <c r="AD16" s="313"/>
      <c r="AE16" s="11"/>
    </row>
    <row r="17" spans="1:33" ht="14" customHeight="1" x14ac:dyDescent="0.15">
      <c r="A17" s="9"/>
      <c r="AE17" s="11"/>
    </row>
    <row r="18" spans="1:33" ht="14" customHeight="1" x14ac:dyDescent="0.15">
      <c r="A18" s="9"/>
      <c r="AE18" s="11"/>
    </row>
    <row r="19" spans="1:33" ht="16" customHeight="1" x14ac:dyDescent="0.15">
      <c r="A19" s="9"/>
      <c r="B19" s="10" t="s">
        <v>76</v>
      </c>
      <c r="C19" s="1" t="s">
        <v>77</v>
      </c>
      <c r="F19" s="14"/>
      <c r="G19" s="14"/>
      <c r="H19" s="299" t="str">
        <f>RIGHT('Basic Data'!F16,100)</f>
        <v>2024-2025</v>
      </c>
      <c r="I19" s="299"/>
      <c r="J19" s="299"/>
      <c r="K19" s="299"/>
      <c r="L19" s="299"/>
      <c r="M19" s="299"/>
      <c r="N19" s="299"/>
      <c r="O19" s="14"/>
      <c r="P19" s="10" t="s">
        <v>78</v>
      </c>
      <c r="Q19" s="1" t="s">
        <v>79</v>
      </c>
      <c r="V19" s="1" t="s">
        <v>80</v>
      </c>
      <c r="Y19" s="15" t="str">
        <f>IF('Basic Data'!F18="Resident", "√","")</f>
        <v>√</v>
      </c>
      <c r="Z19" s="1" t="s">
        <v>81</v>
      </c>
      <c r="AD19" s="15" t="str">
        <f>IF('Basic Data'!F18="Non-Resident", "√","")</f>
        <v/>
      </c>
      <c r="AE19" s="11"/>
    </row>
    <row r="20" spans="1:33" ht="14" customHeight="1" x14ac:dyDescent="0.15">
      <c r="A20" s="9"/>
      <c r="AE20" s="11"/>
    </row>
    <row r="21" spans="1:33" ht="16" customHeight="1" x14ac:dyDescent="0.15">
      <c r="A21" s="9"/>
      <c r="B21" s="10" t="s">
        <v>82</v>
      </c>
      <c r="C21" s="314" t="s">
        <v>83</v>
      </c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11"/>
    </row>
    <row r="22" spans="1:33" ht="5.5" customHeight="1" x14ac:dyDescent="0.15">
      <c r="A22" s="9"/>
      <c r="B22" s="10"/>
      <c r="AE22" s="11"/>
    </row>
    <row r="23" spans="1:33" s="14" customFormat="1" ht="16" customHeight="1" x14ac:dyDescent="0.2">
      <c r="A23" s="17"/>
      <c r="B23" s="301" t="s">
        <v>84</v>
      </c>
      <c r="C23" s="301"/>
      <c r="D23" s="301"/>
      <c r="E23" s="301"/>
      <c r="F23" s="301"/>
      <c r="G23" s="301"/>
      <c r="H23" s="301"/>
      <c r="I23" s="301"/>
      <c r="J23" s="301"/>
      <c r="K23" s="302"/>
      <c r="L23" s="15" t="str">
        <f>IF('Basic Data'!F22="Gazetted war-wounded freedom fighter ", "√","")</f>
        <v/>
      </c>
      <c r="M23" s="305" t="s">
        <v>29</v>
      </c>
      <c r="N23" s="301"/>
      <c r="O23" s="302"/>
      <c r="P23" s="15" t="str">
        <f>IF('Basic Data'!F22="Female", "√","")</f>
        <v/>
      </c>
      <c r="Q23" s="305" t="s">
        <v>34</v>
      </c>
      <c r="R23" s="301"/>
      <c r="S23" s="301"/>
      <c r="T23" s="302"/>
      <c r="U23" s="15" t="str">
        <f>IF('Basic Data'!F22="Third Gender", "√","")</f>
        <v/>
      </c>
      <c r="V23" s="305" t="s">
        <v>32</v>
      </c>
      <c r="W23" s="301"/>
      <c r="X23" s="301"/>
      <c r="Y23" s="301"/>
      <c r="Z23" s="301"/>
      <c r="AA23" s="302"/>
      <c r="AB23" s="15" t="str">
        <f>IF('Basic Data'!F22="Disabled person", "√","")</f>
        <v/>
      </c>
      <c r="AE23" s="18"/>
      <c r="AG23" s="19"/>
    </row>
    <row r="24" spans="1:33" ht="13.75" customHeight="1" x14ac:dyDescent="0.15">
      <c r="A24" s="9"/>
      <c r="AE24" s="11"/>
      <c r="AG24" s="20"/>
    </row>
    <row r="25" spans="1:33" s="14" customFormat="1" ht="14" customHeight="1" x14ac:dyDescent="0.2">
      <c r="A25" s="17"/>
      <c r="B25" s="301" t="s">
        <v>85</v>
      </c>
      <c r="C25" s="301"/>
      <c r="D25" s="301"/>
      <c r="E25" s="301"/>
      <c r="F25" s="301"/>
      <c r="G25" s="301"/>
      <c r="H25" s="301"/>
      <c r="I25" s="301"/>
      <c r="J25" s="302"/>
      <c r="K25" s="15" t="str">
        <f>IF('Basic Data'!F22="Aged 65 years or more", "√","")</f>
        <v/>
      </c>
      <c r="M25" s="301" t="s">
        <v>37</v>
      </c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2"/>
      <c r="AA25" s="15" t="str">
        <f>IF('Basic Data'!F22="A parent or legal guardian of a person with disability ", "√","")</f>
        <v/>
      </c>
      <c r="AE25" s="18"/>
      <c r="AG25" s="20"/>
    </row>
    <row r="26" spans="1:33" ht="14" customHeight="1" x14ac:dyDescent="0.15">
      <c r="A26" s="9"/>
      <c r="AE26" s="11"/>
      <c r="AG26" s="21"/>
    </row>
    <row r="27" spans="1:33" ht="16.25" customHeight="1" x14ac:dyDescent="0.15">
      <c r="A27" s="9"/>
      <c r="B27" s="10" t="s">
        <v>86</v>
      </c>
      <c r="C27" s="1" t="s">
        <v>87</v>
      </c>
      <c r="O27" s="10" t="s">
        <v>88</v>
      </c>
      <c r="P27" s="1" t="s">
        <v>89</v>
      </c>
      <c r="T27" s="303" t="str">
        <f>RIGHT('Basic Data'!F32,100)</f>
        <v/>
      </c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11"/>
      <c r="AG27" s="22"/>
    </row>
    <row r="28" spans="1:33" ht="6" customHeight="1" x14ac:dyDescent="0.15">
      <c r="A28" s="9"/>
      <c r="B28" s="10"/>
      <c r="O28" s="10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1"/>
      <c r="AG28" s="22"/>
    </row>
    <row r="29" spans="1:33" ht="14.5" customHeight="1" x14ac:dyDescent="0.15">
      <c r="A29" s="9"/>
      <c r="C29" s="13">
        <f>'Basic Data'!G28</f>
        <v>0</v>
      </c>
      <c r="D29" s="13">
        <f>'Basic Data'!H28</f>
        <v>0</v>
      </c>
      <c r="E29" s="24"/>
      <c r="F29" s="13">
        <f>'Basic Data'!K28</f>
        <v>0</v>
      </c>
      <c r="G29" s="13">
        <f>'Basic Data'!L28</f>
        <v>0</v>
      </c>
      <c r="H29" s="24"/>
      <c r="I29" s="13">
        <f>'Basic Data'!N28</f>
        <v>1</v>
      </c>
      <c r="J29" s="13">
        <f>'Basic Data'!O28</f>
        <v>9</v>
      </c>
      <c r="K29" s="13">
        <f>'Basic Data'!P28</f>
        <v>7</v>
      </c>
      <c r="L29" s="13">
        <f>'Basic Data'!Q28</f>
        <v>9</v>
      </c>
      <c r="AE29" s="11"/>
      <c r="AG29" s="20"/>
    </row>
    <row r="30" spans="1:33" ht="14" customHeight="1" x14ac:dyDescent="0.15">
      <c r="A30" s="9"/>
      <c r="C30" s="25"/>
      <c r="D30" s="25"/>
      <c r="E30" s="24"/>
      <c r="F30" s="25"/>
      <c r="G30" s="25"/>
      <c r="H30" s="24"/>
      <c r="I30" s="25"/>
      <c r="J30" s="25"/>
      <c r="K30" s="25"/>
      <c r="L30" s="25"/>
      <c r="P30" s="1" t="s">
        <v>90</v>
      </c>
      <c r="X30" s="303" t="str">
        <f>RIGHT('Basic Data'!F34,100)</f>
        <v/>
      </c>
      <c r="Y30" s="303"/>
      <c r="Z30" s="303"/>
      <c r="AA30" s="303"/>
      <c r="AB30" s="303"/>
      <c r="AC30" s="303"/>
      <c r="AD30" s="303"/>
      <c r="AE30" s="11"/>
      <c r="AG30" s="20"/>
    </row>
    <row r="31" spans="1:33" ht="14" customHeight="1" x14ac:dyDescent="0.15">
      <c r="A31" s="9"/>
      <c r="AE31" s="11"/>
      <c r="AG31" s="21"/>
    </row>
    <row r="32" spans="1:33" ht="16" customHeight="1" x14ac:dyDescent="0.15">
      <c r="A32" s="9"/>
      <c r="B32" s="10" t="s">
        <v>91</v>
      </c>
      <c r="C32" s="1" t="s">
        <v>92</v>
      </c>
      <c r="F32" s="299" t="str">
        <f>RIGHT('Basic Data'!F36,100)</f>
        <v/>
      </c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11"/>
    </row>
    <row r="33" spans="1:39" ht="16" customHeight="1" x14ac:dyDescent="0.15">
      <c r="A33" s="9"/>
      <c r="B33" s="297" t="str">
        <f>RIGHT('Basic Data'!F37,100)</f>
        <v/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11"/>
    </row>
    <row r="34" spans="1:39" ht="16" customHeight="1" x14ac:dyDescent="0.15">
      <c r="A34" s="9"/>
      <c r="B34" s="297" t="str">
        <f>RIGHT('Basic Data'!F38,100)</f>
        <v/>
      </c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11"/>
    </row>
    <row r="35" spans="1:39" ht="16" customHeight="1" x14ac:dyDescent="0.15">
      <c r="A35" s="9"/>
      <c r="B35" s="298" t="str">
        <f>RIGHT('Basic Data'!F39,50)</f>
        <v/>
      </c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1" t="s">
        <v>93</v>
      </c>
      <c r="U35" s="298" t="str">
        <f>RIGHT('Basic Data'!F43,100)</f>
        <v/>
      </c>
      <c r="V35" s="298"/>
      <c r="W35" s="298"/>
      <c r="X35" s="298"/>
      <c r="Y35" s="298"/>
      <c r="Z35" s="298"/>
      <c r="AA35" s="298"/>
      <c r="AB35" s="298"/>
      <c r="AC35" s="298"/>
      <c r="AD35" s="298"/>
      <c r="AE35" s="11"/>
      <c r="AF35" s="26"/>
      <c r="AG35" s="26"/>
      <c r="AH35" s="26"/>
      <c r="AI35" s="26"/>
      <c r="AJ35" s="27"/>
      <c r="AK35" s="27"/>
      <c r="AL35" s="27"/>
      <c r="AM35" s="27"/>
    </row>
    <row r="36" spans="1:39" ht="16" customHeight="1" x14ac:dyDescent="0.15">
      <c r="A36" s="9"/>
      <c r="B36" s="1" t="s">
        <v>94</v>
      </c>
      <c r="E36" s="298" t="str">
        <f>RIGHT('Basic Data'!F41,100)</f>
        <v/>
      </c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1" t="s">
        <v>95</v>
      </c>
      <c r="T36" s="304" t="str">
        <f>RIGHT('Basic Data'!F45,100)</f>
        <v/>
      </c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11"/>
    </row>
    <row r="37" spans="1:39" ht="16" customHeight="1" x14ac:dyDescent="0.15">
      <c r="A37" s="9"/>
      <c r="AE37" s="11"/>
    </row>
    <row r="38" spans="1:39" ht="16" customHeight="1" x14ac:dyDescent="0.15">
      <c r="A38" s="9"/>
      <c r="B38" s="10" t="s">
        <v>96</v>
      </c>
      <c r="C38" s="4" t="s">
        <v>97</v>
      </c>
      <c r="Q38" s="28"/>
      <c r="R38" s="28"/>
      <c r="S38" s="28"/>
      <c r="T38" s="28"/>
      <c r="W38" s="300"/>
      <c r="X38" s="300"/>
      <c r="Y38" s="300"/>
      <c r="Z38" s="300"/>
      <c r="AA38" s="300"/>
      <c r="AB38" s="300"/>
      <c r="AC38" s="300"/>
      <c r="AD38" s="300"/>
      <c r="AE38" s="11"/>
    </row>
    <row r="39" spans="1:39" ht="16" customHeight="1" x14ac:dyDescent="0.15">
      <c r="A39" s="9"/>
      <c r="B39" s="297" t="str">
        <f>RIGHT('Basic Data'!F47,100)</f>
        <v/>
      </c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11"/>
    </row>
    <row r="40" spans="1:39" ht="16" customHeight="1" x14ac:dyDescent="0.15">
      <c r="A40" s="9"/>
      <c r="B40" s="10" t="s">
        <v>98</v>
      </c>
      <c r="C40" s="1" t="s">
        <v>99</v>
      </c>
      <c r="J40" s="298" t="str">
        <f>RIGHT('Basic Data'!F50,100)</f>
        <v/>
      </c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11"/>
    </row>
    <row r="41" spans="1:39" ht="16" customHeight="1" x14ac:dyDescent="0.15">
      <c r="A41" s="9"/>
      <c r="C41" s="1" t="s">
        <v>100</v>
      </c>
      <c r="M41" s="298" t="str">
        <f>RIGHT('Basic Data'!F57,100)</f>
        <v/>
      </c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11"/>
    </row>
    <row r="42" spans="1:39" ht="16" customHeight="1" x14ac:dyDescent="0.15">
      <c r="A42" s="9"/>
      <c r="AE42" s="11"/>
    </row>
    <row r="43" spans="1:39" ht="16" customHeight="1" x14ac:dyDescent="0.15">
      <c r="A43" s="9"/>
      <c r="B43" s="29" t="s">
        <v>101</v>
      </c>
      <c r="C43" s="1" t="s">
        <v>102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0"/>
    </row>
    <row r="44" spans="1:39" ht="16" customHeight="1" x14ac:dyDescent="0.15">
      <c r="A44" s="9"/>
      <c r="B44" s="299" t="str">
        <f>RIGHT('Basic Data'!F59,100)</f>
        <v/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11"/>
    </row>
    <row r="45" spans="1:39" ht="16" customHeight="1" x14ac:dyDescent="0.15">
      <c r="A45" s="9"/>
      <c r="B45" s="299" t="str">
        <f>RIGHT('Basic Data'!F60,100)</f>
        <v/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11"/>
    </row>
    <row r="46" spans="1:39" ht="16" customHeight="1" x14ac:dyDescent="0.1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3"/>
    </row>
    <row r="47" spans="1:39" ht="14" customHeight="1" x14ac:dyDescent="0.15"/>
    <row r="48" spans="1:39" ht="14" customHeight="1" x14ac:dyDescent="0.15"/>
    <row r="49" spans="29:37" ht="14" customHeight="1" x14ac:dyDescent="0.15"/>
    <row r="52" spans="29:37" x14ac:dyDescent="0.15">
      <c r="AC52" s="27"/>
      <c r="AD52" s="27"/>
      <c r="AE52" s="27"/>
      <c r="AF52" s="27"/>
      <c r="AG52" s="27"/>
      <c r="AH52" s="27"/>
      <c r="AI52" s="27"/>
      <c r="AJ52" s="27"/>
      <c r="AK52" s="27"/>
    </row>
  </sheetData>
  <sheetProtection algorithmName="SHA-512" hashValue="lgtBxrQZJ0NDY3428dxpRahLBgfy2v95Qn6HLRib82ZSe5nmf1sD1w6OcclpjQfb+8nE3R84AklxmvqmqAbgfg==" saltValue="A52kQZi8aL2f967xfHACOw==" spinCount="100000" sheet="1" objects="1" scenarios="1" selectLockedCells="1"/>
  <mergeCells count="40">
    <mergeCell ref="M2:U2"/>
    <mergeCell ref="M3:U3"/>
    <mergeCell ref="A4:L4"/>
    <mergeCell ref="M4:U4"/>
    <mergeCell ref="A5:H5"/>
    <mergeCell ref="I5:L5"/>
    <mergeCell ref="M5:V5"/>
    <mergeCell ref="B23:K23"/>
    <mergeCell ref="M23:O23"/>
    <mergeCell ref="Q23:T23"/>
    <mergeCell ref="V23:AA23"/>
    <mergeCell ref="A6:H6"/>
    <mergeCell ref="I6:L6"/>
    <mergeCell ref="M6:V6"/>
    <mergeCell ref="A7:H7"/>
    <mergeCell ref="I7:L7"/>
    <mergeCell ref="C10:H10"/>
    <mergeCell ref="I10:AD10"/>
    <mergeCell ref="Q12:AD12"/>
    <mergeCell ref="F16:P16"/>
    <mergeCell ref="V16:AD16"/>
    <mergeCell ref="H19:N19"/>
    <mergeCell ref="C21:AD21"/>
    <mergeCell ref="W38:AD38"/>
    <mergeCell ref="B25:J25"/>
    <mergeCell ref="M25:Z25"/>
    <mergeCell ref="T27:AD27"/>
    <mergeCell ref="X30:AD30"/>
    <mergeCell ref="F32:AD32"/>
    <mergeCell ref="B33:AD33"/>
    <mergeCell ref="B34:AD34"/>
    <mergeCell ref="B35:Q35"/>
    <mergeCell ref="U35:AD35"/>
    <mergeCell ref="E36:Q36"/>
    <mergeCell ref="T36:AD36"/>
    <mergeCell ref="B39:AD39"/>
    <mergeCell ref="J40:AD40"/>
    <mergeCell ref="M41:AD41"/>
    <mergeCell ref="B44:AD44"/>
    <mergeCell ref="B45:AD45"/>
  </mergeCells>
  <hyperlinks>
    <hyperlink ref="M3" r:id="rId1" xr:uid="{94572AE7-A0BD-DF40-9549-82009A4E62C6}"/>
  </hyperlinks>
  <pageMargins left="0.7" right="0.25" top="0.53" bottom="0.69" header="0.3" footer="0.3"/>
  <pageSetup paperSize="9" scale="9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2B48-BAEA-A94E-B437-2EB9ADAAA134}">
  <dimension ref="B1:AM53"/>
  <sheetViews>
    <sheetView showGridLines="0" tabSelected="1" view="pageBreakPreview" zoomScale="120" zoomScaleNormal="85" zoomScaleSheetLayoutView="120" workbookViewId="0">
      <selection activeCell="AH35" sqref="AH35"/>
    </sheetView>
  </sheetViews>
  <sheetFormatPr baseColWidth="10" defaultColWidth="9.1640625" defaultRowHeight="12" x14ac:dyDescent="0.15"/>
  <cols>
    <col min="1" max="1" width="0.83203125" style="1" customWidth="1"/>
    <col min="2" max="2" width="3.1640625" style="1" customWidth="1"/>
    <col min="3" max="3" width="3.5" style="1" customWidth="1"/>
    <col min="4" max="5" width="2.5" style="1" customWidth="1"/>
    <col min="6" max="16" width="3" style="1" customWidth="1"/>
    <col min="17" max="32" width="2.5" style="1" customWidth="1"/>
    <col min="33" max="33" width="0.83203125" style="1" customWidth="1"/>
    <col min="34" max="34" width="9.1640625" style="1"/>
    <col min="35" max="35" width="23.33203125" style="1" bestFit="1" customWidth="1"/>
    <col min="36" max="36" width="10.6640625" style="1" bestFit="1" customWidth="1"/>
    <col min="37" max="37" width="9.1640625" style="1"/>
    <col min="38" max="39" width="9.33203125" style="1" bestFit="1" customWidth="1"/>
    <col min="40" max="16384" width="9.1640625" style="1"/>
  </cols>
  <sheetData>
    <row r="1" spans="2:34" x14ac:dyDescent="0.15">
      <c r="M1" s="2"/>
      <c r="N1" s="2"/>
      <c r="O1" s="2"/>
      <c r="P1" s="2"/>
      <c r="Q1" s="2"/>
      <c r="R1" s="2"/>
      <c r="S1" s="2"/>
      <c r="T1" s="2"/>
      <c r="U1" s="2"/>
    </row>
    <row r="2" spans="2:34" x14ac:dyDescent="0.15">
      <c r="B2" s="329" t="s">
        <v>103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297" t="str">
        <f>'Basic Data'!F63 &amp; 'Basic Data'!H63</f>
        <v>30 June, 2024</v>
      </c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34"/>
      <c r="AH2" s="34"/>
    </row>
    <row r="3" spans="2:34" x14ac:dyDescent="0.15">
      <c r="C3" s="34"/>
      <c r="D3" s="34"/>
      <c r="E3" s="34"/>
      <c r="F3" s="34"/>
      <c r="G3" s="34"/>
      <c r="H3" s="34"/>
      <c r="I3" s="2"/>
      <c r="J3" s="34"/>
      <c r="K3" s="34"/>
      <c r="L3" s="34"/>
      <c r="M3" s="2"/>
      <c r="N3" s="2"/>
      <c r="O3" s="2"/>
      <c r="P3" s="2"/>
      <c r="Q3" s="2"/>
      <c r="R3" s="2"/>
      <c r="S3" s="2"/>
      <c r="T3" s="2"/>
      <c r="U3" s="2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2:34" ht="12" customHeight="1" x14ac:dyDescent="0.15">
      <c r="B4" s="1" t="s">
        <v>68</v>
      </c>
      <c r="H4" s="330" t="str">
        <f>'Page 1'!I10</f>
        <v>NAME</v>
      </c>
      <c r="I4" s="330"/>
      <c r="J4" s="330"/>
      <c r="K4" s="330"/>
      <c r="L4" s="330"/>
      <c r="M4" s="330"/>
      <c r="N4" s="330"/>
      <c r="O4" s="330"/>
      <c r="P4" s="330"/>
      <c r="Q4" s="330"/>
      <c r="R4" s="1" t="s">
        <v>104</v>
      </c>
      <c r="S4" s="2"/>
      <c r="T4" s="2"/>
      <c r="U4" s="13">
        <f>'Page 1'!G14</f>
        <v>0</v>
      </c>
      <c r="V4" s="13">
        <f>'Page 1'!H14</f>
        <v>0</v>
      </c>
      <c r="W4" s="13">
        <f>'Page 1'!I14</f>
        <v>0</v>
      </c>
      <c r="X4" s="13">
        <f>'Page 1'!J14</f>
        <v>0</v>
      </c>
      <c r="Y4" s="13">
        <f>'Page 1'!K14</f>
        <v>0</v>
      </c>
      <c r="Z4" s="13">
        <f>'Page 1'!L14</f>
        <v>0</v>
      </c>
      <c r="AA4" s="13">
        <f>'Page 1'!M14</f>
        <v>0</v>
      </c>
      <c r="AB4" s="13">
        <f>'Page 1'!N14</f>
        <v>0</v>
      </c>
      <c r="AC4" s="13">
        <f>'Page 1'!O14</f>
        <v>0</v>
      </c>
      <c r="AD4" s="13">
        <f>'Page 1'!P14</f>
        <v>0</v>
      </c>
      <c r="AE4" s="13">
        <f>'Page 1'!Q14</f>
        <v>0</v>
      </c>
      <c r="AF4" s="13">
        <f>'Page 1'!R14</f>
        <v>0</v>
      </c>
    </row>
    <row r="5" spans="2:34" ht="4.75" customHeight="1" x14ac:dyDescent="0.15"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2"/>
      <c r="S5" s="2"/>
      <c r="T5" s="2"/>
      <c r="U5" s="2"/>
    </row>
    <row r="6" spans="2:34" ht="9" customHeight="1" x14ac:dyDescent="0.15">
      <c r="H6" s="35"/>
      <c r="I6" s="35"/>
      <c r="J6" s="35"/>
      <c r="K6" s="35"/>
      <c r="L6" s="35"/>
      <c r="M6" s="35"/>
      <c r="N6" s="35"/>
      <c r="O6" s="35"/>
      <c r="P6" s="35"/>
      <c r="Q6" s="35"/>
      <c r="R6" s="2"/>
      <c r="S6" s="2"/>
      <c r="T6" s="2"/>
      <c r="U6" s="2"/>
    </row>
    <row r="7" spans="2:34" ht="14" customHeight="1" x14ac:dyDescent="0.15">
      <c r="C7" s="2" t="s">
        <v>105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32" t="s">
        <v>106</v>
      </c>
      <c r="AC7" s="332"/>
      <c r="AD7" s="332"/>
      <c r="AE7" s="332"/>
      <c r="AF7" s="332"/>
    </row>
    <row r="8" spans="2:34" x14ac:dyDescent="0.15">
      <c r="B8" s="36">
        <v>1</v>
      </c>
      <c r="C8" s="328" t="s">
        <v>107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24">
        <f>'Page 4'!AA26+'Page 4'!AA44</f>
        <v>0</v>
      </c>
      <c r="AC8" s="324"/>
      <c r="AD8" s="324"/>
      <c r="AE8" s="324"/>
      <c r="AF8" s="324"/>
    </row>
    <row r="9" spans="2:34" x14ac:dyDescent="0.15">
      <c r="B9" s="36">
        <v>2</v>
      </c>
      <c r="C9" s="328" t="s">
        <v>108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25">
        <f>IF(ISNUMBER('Page 5'!AA26),'Page 5'!AA26,'Page 5'!AA25)</f>
        <v>0</v>
      </c>
      <c r="AC9" s="325"/>
      <c r="AD9" s="325"/>
      <c r="AE9" s="325"/>
      <c r="AF9" s="325"/>
    </row>
    <row r="10" spans="2:34" x14ac:dyDescent="0.15">
      <c r="B10" s="36">
        <v>3</v>
      </c>
      <c r="C10" s="328" t="s">
        <v>109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24">
        <f>IF('Page 5'!AA38&gt;0,'Page 5'!AA38,0)</f>
        <v>0</v>
      </c>
      <c r="AC10" s="324"/>
      <c r="AD10" s="324"/>
      <c r="AE10" s="324"/>
      <c r="AF10" s="324"/>
    </row>
    <row r="11" spans="2:34" x14ac:dyDescent="0.15">
      <c r="B11" s="36">
        <v>4</v>
      </c>
      <c r="C11" s="328" t="s">
        <v>110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24">
        <f>'Page 6'!AA16</f>
        <v>0</v>
      </c>
      <c r="AC11" s="324"/>
      <c r="AD11" s="324"/>
      <c r="AE11" s="324"/>
      <c r="AF11" s="324"/>
    </row>
    <row r="12" spans="2:34" x14ac:dyDescent="0.15">
      <c r="B12" s="36">
        <v>5</v>
      </c>
      <c r="C12" s="328" t="s">
        <v>111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24"/>
      <c r="AC12" s="324"/>
      <c r="AD12" s="324"/>
      <c r="AE12" s="324"/>
      <c r="AF12" s="324"/>
    </row>
    <row r="13" spans="2:34" x14ac:dyDescent="0.15">
      <c r="B13" s="36">
        <v>6</v>
      </c>
      <c r="C13" s="328" t="s">
        <v>112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25">
        <f>SUM('Income Data'!D27:D30)</f>
        <v>0</v>
      </c>
      <c r="AC13" s="325"/>
      <c r="AD13" s="325"/>
      <c r="AE13" s="325"/>
      <c r="AF13" s="325"/>
    </row>
    <row r="14" spans="2:34" x14ac:dyDescent="0.15">
      <c r="B14" s="36">
        <v>7</v>
      </c>
      <c r="C14" s="328" t="s">
        <v>113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25"/>
      <c r="AC14" s="325"/>
      <c r="AD14" s="325"/>
      <c r="AE14" s="325"/>
      <c r="AF14" s="325"/>
    </row>
    <row r="15" spans="2:34" x14ac:dyDescent="0.15">
      <c r="B15" s="36">
        <v>8</v>
      </c>
      <c r="C15" s="323" t="s">
        <v>114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24">
        <f>'Income Data'!D25</f>
        <v>0</v>
      </c>
      <c r="AC15" s="324"/>
      <c r="AD15" s="324"/>
      <c r="AE15" s="324"/>
      <c r="AF15" s="324"/>
    </row>
    <row r="16" spans="2:34" x14ac:dyDescent="0.15">
      <c r="B16" s="36">
        <v>9</v>
      </c>
      <c r="C16" s="323" t="s">
        <v>115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25"/>
      <c r="AC16" s="325"/>
      <c r="AD16" s="325"/>
      <c r="AE16" s="325"/>
      <c r="AF16" s="325"/>
    </row>
    <row r="17" spans="2:33" x14ac:dyDescent="0.15">
      <c r="B17" s="36">
        <v>10</v>
      </c>
      <c r="C17" s="323" t="s">
        <v>116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25"/>
      <c r="AC17" s="325"/>
      <c r="AD17" s="325"/>
      <c r="AE17" s="325"/>
      <c r="AF17" s="325"/>
    </row>
    <row r="18" spans="2:33" x14ac:dyDescent="0.15">
      <c r="B18" s="37">
        <v>11</v>
      </c>
      <c r="C18" s="323" t="s">
        <v>117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26">
        <f>SUM(AB8:AF17)</f>
        <v>0</v>
      </c>
      <c r="AC18" s="326"/>
      <c r="AD18" s="326"/>
      <c r="AE18" s="326"/>
      <c r="AF18" s="326"/>
    </row>
    <row r="20" spans="2:33" ht="18.75" customHeight="1" x14ac:dyDescent="0.15">
      <c r="C20" s="2" t="s">
        <v>118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09" t="s">
        <v>106</v>
      </c>
      <c r="AC20" s="309"/>
      <c r="AD20" s="309"/>
      <c r="AE20" s="309"/>
      <c r="AF20" s="309"/>
    </row>
    <row r="21" spans="2:33" x14ac:dyDescent="0.15">
      <c r="B21" s="36">
        <v>12</v>
      </c>
      <c r="C21" s="318" t="s">
        <v>119</v>
      </c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27">
        <f>AM49</f>
        <v>0</v>
      </c>
      <c r="AC21" s="327"/>
      <c r="AD21" s="327"/>
      <c r="AE21" s="327"/>
      <c r="AF21" s="327"/>
    </row>
    <row r="22" spans="2:33" x14ac:dyDescent="0.15">
      <c r="B22" s="37">
        <v>13</v>
      </c>
      <c r="C22" s="318" t="s">
        <v>120</v>
      </c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9">
        <f>'Page 7'!AB21</f>
        <v>0</v>
      </c>
      <c r="AC22" s="319"/>
      <c r="AD22" s="319"/>
      <c r="AE22" s="319"/>
      <c r="AF22" s="319"/>
    </row>
    <row r="23" spans="2:33" x14ac:dyDescent="0.15">
      <c r="B23" s="36">
        <v>14</v>
      </c>
      <c r="C23" s="318" t="s">
        <v>121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9">
        <f>AB21-AB22</f>
        <v>0</v>
      </c>
      <c r="AC23" s="319"/>
      <c r="AD23" s="319"/>
      <c r="AE23" s="319"/>
      <c r="AF23" s="319"/>
    </row>
    <row r="24" spans="2:33" x14ac:dyDescent="0.15">
      <c r="B24" s="37">
        <v>15</v>
      </c>
      <c r="C24" s="318" t="s">
        <v>122</v>
      </c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9">
        <f>IFERROR(VLOOKUP('Basic Data'!F26,'Basic Data'!V49:W53,2,FALSE),0)</f>
        <v>5000</v>
      </c>
      <c r="AC24" s="319"/>
      <c r="AD24" s="319"/>
      <c r="AE24" s="319"/>
      <c r="AF24" s="319"/>
    </row>
    <row r="25" spans="2:33" x14ac:dyDescent="0.15">
      <c r="B25" s="36">
        <v>16</v>
      </c>
      <c r="C25" s="318" t="s">
        <v>123</v>
      </c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9">
        <f>MAX(AB23,AB24)</f>
        <v>5000</v>
      </c>
      <c r="AC25" s="319"/>
      <c r="AD25" s="319"/>
      <c r="AE25" s="319"/>
      <c r="AF25" s="319"/>
    </row>
    <row r="26" spans="2:33" x14ac:dyDescent="0.15">
      <c r="B26" s="320">
        <v>17</v>
      </c>
      <c r="C26" s="38" t="s">
        <v>124</v>
      </c>
      <c r="D26" s="318" t="s">
        <v>125</v>
      </c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22"/>
      <c r="X26" s="322"/>
      <c r="Y26" s="322"/>
      <c r="Z26" s="322"/>
      <c r="AA26" s="322"/>
      <c r="AB26" s="319">
        <f>W26+W27</f>
        <v>0</v>
      </c>
      <c r="AC26" s="319"/>
      <c r="AD26" s="319"/>
      <c r="AE26" s="319"/>
      <c r="AF26" s="319"/>
    </row>
    <row r="27" spans="2:33" x14ac:dyDescent="0.15">
      <c r="B27" s="321"/>
      <c r="C27" s="38" t="s">
        <v>126</v>
      </c>
      <c r="D27" s="318" t="s">
        <v>127</v>
      </c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22"/>
      <c r="X27" s="322"/>
      <c r="Y27" s="322"/>
      <c r="Z27" s="322"/>
      <c r="AA27" s="322"/>
      <c r="AB27" s="319"/>
      <c r="AC27" s="319"/>
      <c r="AD27" s="319"/>
      <c r="AE27" s="319"/>
      <c r="AF27" s="319"/>
    </row>
    <row r="28" spans="2:33" x14ac:dyDescent="0.15">
      <c r="B28" s="37">
        <v>18</v>
      </c>
      <c r="C28" s="318" t="s">
        <v>128</v>
      </c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9">
        <v>0</v>
      </c>
      <c r="AC28" s="319"/>
      <c r="AD28" s="319"/>
      <c r="AE28" s="319"/>
      <c r="AF28" s="319"/>
    </row>
    <row r="29" spans="2:33" x14ac:dyDescent="0.15">
      <c r="B29" s="37">
        <v>19</v>
      </c>
      <c r="C29" s="318" t="s">
        <v>129</v>
      </c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9">
        <f>SUM(AB25:AF28)</f>
        <v>5000</v>
      </c>
      <c r="AC29" s="319"/>
      <c r="AD29" s="319"/>
      <c r="AE29" s="319"/>
      <c r="AF29" s="319"/>
    </row>
    <row r="30" spans="2:33" x14ac:dyDescent="0.15">
      <c r="B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2:33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2:33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5" spans="35:39" ht="14" customHeight="1" x14ac:dyDescent="0.15"/>
    <row r="36" spans="35:39" ht="14" customHeight="1" x14ac:dyDescent="0.15"/>
    <row r="37" spans="35:39" hidden="1" x14ac:dyDescent="0.15"/>
    <row r="38" spans="35:39" hidden="1" x14ac:dyDescent="0.15">
      <c r="AI38" s="2" t="s">
        <v>119</v>
      </c>
      <c r="AJ38" s="39"/>
    </row>
    <row r="39" spans="35:39" hidden="1" x14ac:dyDescent="0.15">
      <c r="AI39" s="14" t="s">
        <v>130</v>
      </c>
      <c r="AJ39" s="40">
        <f>AB18-'Income Data'!D27-'Income Data'!D24</f>
        <v>0</v>
      </c>
      <c r="AK39" s="14"/>
      <c r="AL39" s="14"/>
      <c r="AM39" s="14"/>
    </row>
    <row r="40" spans="35:39" ht="26" hidden="1" x14ac:dyDescent="0.15">
      <c r="AI40" s="41" t="s">
        <v>131</v>
      </c>
      <c r="AJ40" s="42" t="s">
        <v>132</v>
      </c>
      <c r="AK40" s="42" t="s">
        <v>133</v>
      </c>
      <c r="AL40" s="43" t="s">
        <v>134</v>
      </c>
      <c r="AM40" s="42" t="s">
        <v>135</v>
      </c>
    </row>
    <row r="41" spans="35:39" hidden="1" x14ac:dyDescent="0.15">
      <c r="AI41" s="14" t="s">
        <v>136</v>
      </c>
      <c r="AJ41" s="44">
        <f>VLOOKUP('Basic Data'!F22,'Basic Data'!V28:W34,2,FALSE)+IF(ISBLANK('Basic Data'!F24),0,LEFT('Basic Data'!F24,1)*50000)</f>
        <v>350000</v>
      </c>
      <c r="AK41" s="42">
        <v>0</v>
      </c>
      <c r="AL41" s="45">
        <f>MAX(IF(AJ39&lt;=AJ41,AJ39,AJ41),0)</f>
        <v>0</v>
      </c>
      <c r="AM41" s="44">
        <v>0</v>
      </c>
    </row>
    <row r="42" spans="35:39" hidden="1" x14ac:dyDescent="0.15">
      <c r="AI42" s="14" t="s">
        <v>137</v>
      </c>
      <c r="AJ42" s="44">
        <v>100000</v>
      </c>
      <c r="AK42" s="46">
        <v>0.05</v>
      </c>
      <c r="AL42" s="45">
        <f>MAX(IF(AJ39&gt;SUM($AJ$41:AJ42),AJ42,AJ39-AL41),0)</f>
        <v>0</v>
      </c>
      <c r="AM42" s="44">
        <f>AL42*AK42</f>
        <v>0</v>
      </c>
    </row>
    <row r="43" spans="35:39" hidden="1" x14ac:dyDescent="0.15">
      <c r="AI43" s="14" t="s">
        <v>137</v>
      </c>
      <c r="AJ43" s="44">
        <v>400000</v>
      </c>
      <c r="AK43" s="46">
        <v>0.1</v>
      </c>
      <c r="AL43" s="45">
        <f>MAX(IF($AJ$39&gt;SUM($AJ$41:AJ43),AJ43,$AJ$39-SUM($AJ$41:AJ42)),0)</f>
        <v>0</v>
      </c>
      <c r="AM43" s="44">
        <f t="shared" ref="AM43:AM47" si="0">AL43*AK43</f>
        <v>0</v>
      </c>
    </row>
    <row r="44" spans="35:39" hidden="1" x14ac:dyDescent="0.15">
      <c r="AI44" s="14" t="s">
        <v>137</v>
      </c>
      <c r="AJ44" s="44">
        <v>500000</v>
      </c>
      <c r="AK44" s="46">
        <v>0.15</v>
      </c>
      <c r="AL44" s="45">
        <f>MAX(IF($AJ$39&gt;SUM($AJ$41:AJ44),AJ44,$AJ$39-SUM($AJ$41:AJ43)),0)</f>
        <v>0</v>
      </c>
      <c r="AM44" s="44">
        <f t="shared" si="0"/>
        <v>0</v>
      </c>
    </row>
    <row r="45" spans="35:39" hidden="1" x14ac:dyDescent="0.15">
      <c r="AI45" s="14" t="s">
        <v>137</v>
      </c>
      <c r="AJ45" s="44">
        <v>500000</v>
      </c>
      <c r="AK45" s="46">
        <v>0.2</v>
      </c>
      <c r="AL45" s="45">
        <f>MAX(IF($AJ$39&gt;SUM($AJ$41:AJ45),AJ45,$AJ$39-SUM($AJ$41:AJ44)),0)</f>
        <v>0</v>
      </c>
      <c r="AM45" s="44">
        <f t="shared" si="0"/>
        <v>0</v>
      </c>
    </row>
    <row r="46" spans="35:39" s="16" customFormat="1" hidden="1" x14ac:dyDescent="0.15">
      <c r="AI46" s="14" t="s">
        <v>137</v>
      </c>
      <c r="AJ46" s="44">
        <f>MAX(AJ39-SUM(AJ41:AJ45),0)</f>
        <v>0</v>
      </c>
      <c r="AK46" s="46">
        <v>0.25</v>
      </c>
      <c r="AL46" s="45">
        <f>MAX(IF($AJ$39&gt;SUM($AJ$41:AJ46),AJ46,$AJ$39-SUM($AJ$41:AJ45)),0)</f>
        <v>0</v>
      </c>
      <c r="AM46" s="44">
        <f t="shared" si="0"/>
        <v>0</v>
      </c>
    </row>
    <row r="47" spans="35:39" hidden="1" x14ac:dyDescent="0.15">
      <c r="AI47" s="14" t="s">
        <v>138</v>
      </c>
      <c r="AJ47" s="44">
        <v>0</v>
      </c>
      <c r="AK47" s="46">
        <v>0.3</v>
      </c>
      <c r="AL47" s="45"/>
      <c r="AM47" s="44"/>
    </row>
    <row r="48" spans="35:39" hidden="1" x14ac:dyDescent="0.15">
      <c r="AI48" s="14" t="s">
        <v>427</v>
      </c>
      <c r="AJ48" s="44">
        <f>'Income Data'!D27</f>
        <v>0</v>
      </c>
      <c r="AK48" s="46">
        <v>0.1</v>
      </c>
      <c r="AL48" s="45">
        <f>AJ48</f>
        <v>0</v>
      </c>
      <c r="AM48" s="44">
        <f>'Income Data'!E27</f>
        <v>0</v>
      </c>
    </row>
    <row r="49" spans="35:39" hidden="1" x14ac:dyDescent="0.15">
      <c r="AI49" s="14" t="s">
        <v>139</v>
      </c>
      <c r="AJ49" s="44"/>
      <c r="AK49" s="42"/>
      <c r="AL49" s="44">
        <f>SUM(AL41:AL48)</f>
        <v>0</v>
      </c>
      <c r="AM49" s="44">
        <f>SUM(AM41:AM48)</f>
        <v>0</v>
      </c>
    </row>
    <row r="50" spans="35:39" hidden="1" x14ac:dyDescent="0.15"/>
    <row r="51" spans="35:39" hidden="1" x14ac:dyDescent="0.15"/>
    <row r="52" spans="35:39" hidden="1" x14ac:dyDescent="0.15"/>
    <row r="53" spans="35:39" hidden="1" x14ac:dyDescent="0.15"/>
  </sheetData>
  <sheetProtection algorithmName="SHA-512" hashValue="vp9AlTeWxPVednzjuYVWuvqVni7zi7olLJQfnkts4qC8QGVXOU4x1WRAyfbEKTUN2pGLYX8L40/KavBr20dudQ==" saltValue="B8u8LP4cAmIwHJkGAnHz4A==" spinCount="100000" sheet="1" objects="1" scenarios="1" selectLockedCells="1"/>
  <mergeCells count="47">
    <mergeCell ref="B2:T2"/>
    <mergeCell ref="U2:AF2"/>
    <mergeCell ref="H4:Q5"/>
    <mergeCell ref="AB7:AF7"/>
    <mergeCell ref="C8:AA8"/>
    <mergeCell ref="AB8:AF8"/>
    <mergeCell ref="C9:AA9"/>
    <mergeCell ref="AB9:AF9"/>
    <mergeCell ref="C10:AA10"/>
    <mergeCell ref="AB10:AF10"/>
    <mergeCell ref="C11:AA11"/>
    <mergeCell ref="AB11:AF11"/>
    <mergeCell ref="C12:AA12"/>
    <mergeCell ref="AB12:AF12"/>
    <mergeCell ref="C13:AA13"/>
    <mergeCell ref="AB13:AF13"/>
    <mergeCell ref="C14:AA14"/>
    <mergeCell ref="AB14:AF14"/>
    <mergeCell ref="C22:AA22"/>
    <mergeCell ref="AB22:AF22"/>
    <mergeCell ref="C15:AA15"/>
    <mergeCell ref="AB15:AF15"/>
    <mergeCell ref="C16:AA16"/>
    <mergeCell ref="AB16:AF16"/>
    <mergeCell ref="C17:AA17"/>
    <mergeCell ref="AB17:AF17"/>
    <mergeCell ref="C18:AA18"/>
    <mergeCell ref="AB18:AF18"/>
    <mergeCell ref="AB20:AF20"/>
    <mergeCell ref="C21:AA21"/>
    <mergeCell ref="AB21:AF21"/>
    <mergeCell ref="C23:AA23"/>
    <mergeCell ref="AB23:AF23"/>
    <mergeCell ref="C24:AA24"/>
    <mergeCell ref="AB24:AF24"/>
    <mergeCell ref="C25:AA25"/>
    <mergeCell ref="AB25:AF25"/>
    <mergeCell ref="C28:AA28"/>
    <mergeCell ref="AB28:AF28"/>
    <mergeCell ref="C29:AA29"/>
    <mergeCell ref="AB29:AF29"/>
    <mergeCell ref="B26:B27"/>
    <mergeCell ref="D26:V26"/>
    <mergeCell ref="W26:AA26"/>
    <mergeCell ref="AB26:AF27"/>
    <mergeCell ref="D27:V27"/>
    <mergeCell ref="W27:AA27"/>
  </mergeCells>
  <printOptions horizontalCentered="1"/>
  <pageMargins left="0.5" right="0.3" top="1" bottom="0.5" header="0.3" footer="0.3"/>
  <pageSetup paperSize="9" scale="10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94FA-4AB0-D54E-BC67-8252221424E5}">
  <dimension ref="B1:BA46"/>
  <sheetViews>
    <sheetView showGridLines="0" view="pageBreakPreview" zoomScale="120" zoomScaleNormal="85" zoomScaleSheetLayoutView="120" workbookViewId="0">
      <selection activeCell="C13" sqref="C13:P13"/>
    </sheetView>
  </sheetViews>
  <sheetFormatPr baseColWidth="10" defaultColWidth="9.1640625" defaultRowHeight="12" x14ac:dyDescent="0.15"/>
  <cols>
    <col min="1" max="1" width="0.83203125" style="1" customWidth="1"/>
    <col min="2" max="2" width="3.83203125" style="1" customWidth="1"/>
    <col min="3" max="17" width="2.5" style="1" customWidth="1"/>
    <col min="18" max="18" width="3.5" style="1" customWidth="1"/>
    <col min="19" max="31" width="2.5" style="1" customWidth="1"/>
    <col min="32" max="32" width="6" style="1" customWidth="1"/>
    <col min="33" max="33" width="0.83203125" style="1" customWidth="1"/>
    <col min="34" max="16384" width="9.1640625" style="1"/>
  </cols>
  <sheetData>
    <row r="1" spans="2:53" ht="14" customHeight="1" x14ac:dyDescent="0.15">
      <c r="M1" s="2"/>
      <c r="N1" s="2"/>
      <c r="O1" s="2"/>
      <c r="P1" s="2"/>
      <c r="Q1" s="2"/>
      <c r="R1" s="2"/>
      <c r="S1" s="2"/>
      <c r="T1" s="2"/>
      <c r="U1" s="2"/>
    </row>
    <row r="2" spans="2:53" ht="16.25" customHeight="1" x14ac:dyDescent="0.15">
      <c r="C2" s="47" t="s">
        <v>140</v>
      </c>
      <c r="D2" s="34"/>
      <c r="E2" s="34"/>
      <c r="F2" s="34"/>
      <c r="G2" s="34"/>
      <c r="H2" s="34"/>
      <c r="I2" s="34"/>
      <c r="J2" s="34"/>
      <c r="K2" s="34"/>
      <c r="L2" s="34"/>
      <c r="M2" s="2"/>
      <c r="N2" s="2"/>
      <c r="O2" s="2"/>
      <c r="P2" s="2"/>
      <c r="Q2" s="2"/>
      <c r="R2" s="2"/>
      <c r="S2" s="2"/>
      <c r="T2" s="2"/>
      <c r="U2" s="2"/>
      <c r="V2" s="34"/>
      <c r="W2" s="34"/>
      <c r="X2" s="34"/>
      <c r="Y2" s="34"/>
      <c r="Z2" s="34"/>
      <c r="AA2" s="34"/>
      <c r="AB2" s="309" t="s">
        <v>106</v>
      </c>
      <c r="AC2" s="309"/>
      <c r="AD2" s="309"/>
      <c r="AE2" s="309"/>
      <c r="AF2" s="309"/>
      <c r="AG2" s="34"/>
      <c r="AH2" s="34"/>
    </row>
    <row r="3" spans="2:53" ht="18" customHeight="1" x14ac:dyDescent="0.15">
      <c r="B3" s="48">
        <v>20</v>
      </c>
      <c r="C3" s="363" t="s">
        <v>141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5"/>
      <c r="W3" s="372">
        <f>'Income Data'!E41</f>
        <v>0</v>
      </c>
      <c r="X3" s="373"/>
      <c r="Y3" s="373"/>
      <c r="Z3" s="373"/>
      <c r="AA3" s="373"/>
      <c r="AB3" s="374"/>
      <c r="AC3" s="375">
        <f>SUM(W3:AB7)</f>
        <v>5000</v>
      </c>
      <c r="AD3" s="376"/>
      <c r="AE3" s="376"/>
      <c r="AF3" s="377"/>
    </row>
    <row r="4" spans="2:53" ht="18" customHeight="1" x14ac:dyDescent="0.15">
      <c r="B4" s="48">
        <v>21</v>
      </c>
      <c r="C4" s="363" t="s">
        <v>142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5"/>
      <c r="W4" s="384"/>
      <c r="X4" s="385"/>
      <c r="Y4" s="385"/>
      <c r="Z4" s="385"/>
      <c r="AA4" s="385"/>
      <c r="AB4" s="386"/>
      <c r="AC4" s="378"/>
      <c r="AD4" s="379"/>
      <c r="AE4" s="379"/>
      <c r="AF4" s="380"/>
    </row>
    <row r="5" spans="2:53" ht="18" customHeight="1" x14ac:dyDescent="0.15">
      <c r="B5" s="49">
        <v>22</v>
      </c>
      <c r="C5" s="387" t="s">
        <v>143</v>
      </c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9"/>
      <c r="W5" s="384"/>
      <c r="X5" s="385"/>
      <c r="Y5" s="385"/>
      <c r="Z5" s="385"/>
      <c r="AA5" s="385"/>
      <c r="AB5" s="386"/>
      <c r="AC5" s="378"/>
      <c r="AD5" s="379"/>
      <c r="AE5" s="379"/>
      <c r="AF5" s="380"/>
    </row>
    <row r="6" spans="2:53" ht="18" customHeight="1" x14ac:dyDescent="0.15">
      <c r="B6" s="48">
        <v>23</v>
      </c>
      <c r="C6" s="363" t="s">
        <v>144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5"/>
      <c r="W6" s="372">
        <f>IF('Page 2'!AB25-'Page 3'!W3-'Page 3'!W4-'Page 3'!W5&lt;0,0,'Page 2'!AB25-'Page 3'!W3-'Page 3'!W4-'Page 3'!W5)</f>
        <v>5000</v>
      </c>
      <c r="X6" s="373"/>
      <c r="Y6" s="373"/>
      <c r="Z6" s="373"/>
      <c r="AA6" s="373"/>
      <c r="AB6" s="374"/>
      <c r="AC6" s="378"/>
      <c r="AD6" s="379"/>
      <c r="AE6" s="379"/>
      <c r="AF6" s="380"/>
    </row>
    <row r="7" spans="2:53" ht="18" customHeight="1" x14ac:dyDescent="0.15">
      <c r="B7" s="48">
        <v>24</v>
      </c>
      <c r="C7" s="363" t="s">
        <v>145</v>
      </c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5"/>
      <c r="W7" s="369"/>
      <c r="X7" s="370"/>
      <c r="Y7" s="370"/>
      <c r="Z7" s="370"/>
      <c r="AA7" s="370"/>
      <c r="AB7" s="371"/>
      <c r="AC7" s="381"/>
      <c r="AD7" s="382"/>
      <c r="AE7" s="382"/>
      <c r="AF7" s="383"/>
    </row>
    <row r="8" spans="2:53" ht="18" customHeight="1" x14ac:dyDescent="0.15">
      <c r="B8" s="48">
        <v>25</v>
      </c>
      <c r="C8" s="363" t="s">
        <v>146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369"/>
      <c r="X8" s="370"/>
      <c r="Y8" s="370"/>
      <c r="Z8" s="370"/>
      <c r="AA8" s="370"/>
      <c r="AB8" s="371"/>
      <c r="AC8" s="351">
        <f>'Page 2'!AB29-'Page 3'!AC3</f>
        <v>0</v>
      </c>
      <c r="AD8" s="352"/>
      <c r="AE8" s="352"/>
      <c r="AF8" s="353"/>
    </row>
    <row r="9" spans="2:53" x14ac:dyDescent="0.15">
      <c r="B9" s="50"/>
    </row>
    <row r="10" spans="2:53" ht="19" customHeight="1" x14ac:dyDescent="0.15">
      <c r="B10" s="48">
        <v>26</v>
      </c>
      <c r="C10" s="363" t="s">
        <v>147</v>
      </c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5"/>
      <c r="AC10" s="366">
        <f>'Page 4'!AA43</f>
        <v>0</v>
      </c>
      <c r="AD10" s="367"/>
      <c r="AE10" s="367"/>
      <c r="AF10" s="368"/>
    </row>
    <row r="11" spans="2:53" x14ac:dyDescent="0.15">
      <c r="R11" s="50"/>
    </row>
    <row r="12" spans="2:53" ht="13" thickBot="1" x14ac:dyDescent="0.2">
      <c r="B12" s="354" t="s">
        <v>148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6"/>
      <c r="AI12" s="51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51"/>
      <c r="AU12" s="343"/>
      <c r="AV12" s="343"/>
      <c r="AW12" s="343"/>
      <c r="AX12" s="343"/>
      <c r="AY12" s="343"/>
      <c r="AZ12" s="343"/>
      <c r="BA12" s="343"/>
    </row>
    <row r="13" spans="2:53" ht="44.5" customHeight="1" x14ac:dyDescent="0.15">
      <c r="B13" s="52">
        <v>1</v>
      </c>
      <c r="C13" s="358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53"/>
      <c r="R13" s="54">
        <v>7</v>
      </c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1"/>
      <c r="AI13" s="51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51"/>
      <c r="AU13" s="343"/>
      <c r="AV13" s="343"/>
      <c r="AW13" s="343"/>
      <c r="AX13" s="343"/>
      <c r="AY13" s="343"/>
      <c r="AZ13" s="343"/>
      <c r="BA13" s="343"/>
    </row>
    <row r="14" spans="2:53" ht="44.5" customHeight="1" x14ac:dyDescent="0.15">
      <c r="B14" s="55">
        <v>2</v>
      </c>
      <c r="C14" s="338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199"/>
      <c r="R14" s="56">
        <v>8</v>
      </c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1"/>
      <c r="AI14" s="51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51"/>
      <c r="AU14" s="343"/>
      <c r="AV14" s="343"/>
      <c r="AW14" s="343"/>
      <c r="AX14" s="343"/>
      <c r="AY14" s="343"/>
      <c r="AZ14" s="343"/>
      <c r="BA14" s="343"/>
    </row>
    <row r="15" spans="2:53" ht="44.5" customHeight="1" x14ac:dyDescent="0.15">
      <c r="B15" s="55">
        <v>3</v>
      </c>
      <c r="C15" s="338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199"/>
      <c r="R15" s="56">
        <v>9</v>
      </c>
      <c r="S15" s="338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50"/>
      <c r="AI15" s="51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51"/>
      <c r="AU15" s="343"/>
      <c r="AV15" s="343"/>
      <c r="AW15" s="343"/>
      <c r="AX15" s="343"/>
      <c r="AY15" s="343"/>
      <c r="AZ15" s="343"/>
      <c r="BA15" s="343"/>
    </row>
    <row r="16" spans="2:53" ht="44.5" customHeight="1" x14ac:dyDescent="0.15">
      <c r="B16" s="55">
        <v>4</v>
      </c>
      <c r="C16" s="338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199"/>
      <c r="R16" s="56">
        <v>10</v>
      </c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1"/>
      <c r="AI16" s="51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51"/>
      <c r="AU16" s="343"/>
      <c r="AV16" s="343"/>
      <c r="AW16" s="343"/>
      <c r="AX16" s="343"/>
      <c r="AY16" s="343"/>
      <c r="AZ16" s="343"/>
      <c r="BA16" s="343"/>
    </row>
    <row r="17" spans="2:32" ht="44.5" customHeight="1" x14ac:dyDescent="0.15">
      <c r="B17" s="55">
        <v>5</v>
      </c>
      <c r="C17" s="338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199"/>
      <c r="R17" s="56">
        <v>11</v>
      </c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1"/>
    </row>
    <row r="18" spans="2:32" ht="44.5" customHeight="1" thickBot="1" x14ac:dyDescent="0.2">
      <c r="B18" s="57">
        <v>6</v>
      </c>
      <c r="C18" s="344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58"/>
      <c r="R18" s="59">
        <v>12</v>
      </c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7"/>
    </row>
    <row r="21" spans="2:32" x14ac:dyDescent="0.15">
      <c r="B21" s="348" t="s">
        <v>149</v>
      </c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</row>
    <row r="23" spans="2:32" ht="15" customHeight="1" x14ac:dyDescent="0.15">
      <c r="B23" s="1" t="s">
        <v>150</v>
      </c>
      <c r="C23" s="349" t="str">
        <f>'Basic Data'!F6</f>
        <v>NAME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1" t="s">
        <v>151</v>
      </c>
      <c r="W23" s="309" t="str">
        <f>RIGHT((IF('Basic Data'!F22="Female",'Basic Data'!F32,'Basic Data'!F30)),100)</f>
        <v/>
      </c>
      <c r="X23" s="309"/>
      <c r="Y23" s="309"/>
      <c r="Z23" s="309"/>
      <c r="AA23" s="309"/>
      <c r="AB23" s="309"/>
      <c r="AC23" s="309"/>
      <c r="AD23" s="309"/>
      <c r="AE23" s="309"/>
      <c r="AF23" s="309"/>
    </row>
    <row r="24" spans="2:32" ht="9.75" customHeight="1" x14ac:dyDescent="0.15">
      <c r="C24" s="6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2:32" x14ac:dyDescent="0.15">
      <c r="B25" s="1" t="s">
        <v>104</v>
      </c>
      <c r="D25" s="5"/>
      <c r="E25" s="13">
        <f>'Basic Data'!F10</f>
        <v>0</v>
      </c>
      <c r="F25" s="13">
        <f>'Basic Data'!G10</f>
        <v>0</v>
      </c>
      <c r="G25" s="13">
        <f>'Basic Data'!H10</f>
        <v>0</v>
      </c>
      <c r="H25" s="13">
        <f>'Basic Data'!I10</f>
        <v>0</v>
      </c>
      <c r="I25" s="13">
        <f>'Basic Data'!J10</f>
        <v>0</v>
      </c>
      <c r="J25" s="13">
        <f>'Basic Data'!K10</f>
        <v>0</v>
      </c>
      <c r="K25" s="13">
        <f>'Basic Data'!L10</f>
        <v>0</v>
      </c>
      <c r="L25" s="13">
        <f>'Basic Data'!M10</f>
        <v>0</v>
      </c>
      <c r="M25" s="13">
        <f>'Basic Data'!N10</f>
        <v>0</v>
      </c>
      <c r="N25" s="13">
        <f>'Basic Data'!O10</f>
        <v>0</v>
      </c>
      <c r="O25" s="13">
        <f>'Basic Data'!P10</f>
        <v>0</v>
      </c>
      <c r="P25" s="13">
        <f>'Basic Data'!Q10</f>
        <v>0</v>
      </c>
      <c r="Q25" s="337" t="s">
        <v>152</v>
      </c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</row>
    <row r="26" spans="2:32" s="14" customFormat="1" ht="19.75" customHeight="1" x14ac:dyDescent="0.2">
      <c r="B26" s="333" t="s">
        <v>153</v>
      </c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</row>
    <row r="27" spans="2:32" s="14" customFormat="1" ht="19.25" customHeight="1" x14ac:dyDescent="0.2"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</row>
    <row r="28" spans="2:32" s="14" customFormat="1" ht="15" customHeight="1" x14ac:dyDescent="0.2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2:32" s="14" customFormat="1" ht="15" customHeigh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2:32" s="14" customFormat="1" ht="15" customHeight="1" x14ac:dyDescent="0.2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2:32" ht="15" customHeight="1" x14ac:dyDescent="0.15">
      <c r="F31" s="50"/>
      <c r="G31" s="50"/>
      <c r="H31" s="62"/>
      <c r="I31" s="50"/>
      <c r="J31" s="50"/>
      <c r="K31" s="50"/>
      <c r="L31" s="50"/>
      <c r="M31" s="50"/>
      <c r="N31" s="50"/>
      <c r="O31" s="50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</row>
    <row r="32" spans="2:32" ht="15" customHeight="1" x14ac:dyDescent="0.15">
      <c r="B32" s="1" t="s">
        <v>154</v>
      </c>
      <c r="D32" s="334" t="str">
        <f>RIGHT('Basic Data'!F65,150)</f>
        <v/>
      </c>
      <c r="E32" s="334"/>
      <c r="F32" s="334"/>
      <c r="G32" s="334"/>
      <c r="H32" s="334"/>
      <c r="I32" s="334"/>
      <c r="U32" s="335" t="s">
        <v>155</v>
      </c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</row>
    <row r="33" spans="2:33" ht="15" customHeight="1" x14ac:dyDescent="0.15"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36" t="str">
        <f>'Page 1'!I10</f>
        <v>NAME</v>
      </c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</row>
    <row r="34" spans="2:33" ht="15" customHeight="1" x14ac:dyDescent="0.15">
      <c r="B34" s="1" t="s">
        <v>156</v>
      </c>
      <c r="D34" s="334" t="str">
        <f>'Basic Data'!G67 &amp; 'Basic Data'!H67 &amp; "/" &amp; 'Basic Data'!K67 &amp; 'Basic Data'!L67 &amp; "/" &amp; 'Basic Data'!N67 &amp; 'Basic Data'!O67 &amp; 'Basic Data'!P67 &amp; 'Basic Data'!Q67</f>
        <v>03/11/2024</v>
      </c>
      <c r="E34" s="334"/>
      <c r="F34" s="334"/>
      <c r="G34" s="334"/>
      <c r="H34" s="334"/>
      <c r="I34" s="334"/>
      <c r="U34" s="335" t="s">
        <v>157</v>
      </c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</row>
    <row r="37" spans="2:33" ht="14" customHeight="1" x14ac:dyDescent="0.15"/>
    <row r="38" spans="2:33" ht="14" customHeight="1" x14ac:dyDescent="0.15"/>
    <row r="39" spans="2:33" ht="14" customHeight="1" x14ac:dyDescent="0.15"/>
    <row r="40" spans="2:33" ht="14" customHeight="1" x14ac:dyDescent="0.15">
      <c r="B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2:33" ht="14" customHeight="1" x14ac:dyDescent="0.1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2:33" ht="14" customHeight="1" x14ac:dyDescent="0.1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2:33" ht="14" customHeight="1" x14ac:dyDescent="0.15"/>
    <row r="44" spans="2:33" ht="14" customHeight="1" x14ac:dyDescent="0.15"/>
    <row r="45" spans="2:33" ht="14" customHeight="1" x14ac:dyDescent="0.15"/>
    <row r="46" spans="2:33" ht="14" customHeight="1" x14ac:dyDescent="0.15"/>
  </sheetData>
  <sheetProtection algorithmName="SHA-512" hashValue="u68WdNwfh/xIGx6SXkETvs6fnC/xpvi8bUNs5mEzJKFHIBuCFJE2iWAgqzArAiJm2ypGYJK4qFMbsuhPCAz3Ig==" saltValue="vuiSiX0sPGr5Itlch2+wnQ==" spinCount="100000" sheet="1" objects="1" scenarios="1" selectLockedCells="1"/>
  <mergeCells count="50">
    <mergeCell ref="AB2:AF2"/>
    <mergeCell ref="C3:V3"/>
    <mergeCell ref="W3:AB3"/>
    <mergeCell ref="AC3:AF7"/>
    <mergeCell ref="C4:V4"/>
    <mergeCell ref="W4:AB4"/>
    <mergeCell ref="C5:V5"/>
    <mergeCell ref="W5:AB5"/>
    <mergeCell ref="C6:V6"/>
    <mergeCell ref="W6:AB6"/>
    <mergeCell ref="C7:V7"/>
    <mergeCell ref="W7:AB7"/>
    <mergeCell ref="AC8:AF8"/>
    <mergeCell ref="B12:AF12"/>
    <mergeCell ref="AJ12:AS12"/>
    <mergeCell ref="AU12:BA12"/>
    <mergeCell ref="C13:P13"/>
    <mergeCell ref="S13:AF13"/>
    <mergeCell ref="AJ13:AS13"/>
    <mergeCell ref="AU13:BA13"/>
    <mergeCell ref="C10:AB10"/>
    <mergeCell ref="AC10:AF10"/>
    <mergeCell ref="C8:V8"/>
    <mergeCell ref="W8:AB8"/>
    <mergeCell ref="C14:P14"/>
    <mergeCell ref="S14:AF14"/>
    <mergeCell ref="AJ14:AS14"/>
    <mergeCell ref="AU14:BA14"/>
    <mergeCell ref="C15:P15"/>
    <mergeCell ref="S15:AF15"/>
    <mergeCell ref="AJ15:AS15"/>
    <mergeCell ref="AU15:BA15"/>
    <mergeCell ref="Q25:AF25"/>
    <mergeCell ref="C16:P16"/>
    <mergeCell ref="S16:AF16"/>
    <mergeCell ref="AJ16:AS16"/>
    <mergeCell ref="AU16:BA16"/>
    <mergeCell ref="C17:P17"/>
    <mergeCell ref="S17:AF17"/>
    <mergeCell ref="C18:P18"/>
    <mergeCell ref="S18:AF18"/>
    <mergeCell ref="B21:AF21"/>
    <mergeCell ref="C23:Q23"/>
    <mergeCell ref="W23:AF23"/>
    <mergeCell ref="B26:AF27"/>
    <mergeCell ref="D32:I32"/>
    <mergeCell ref="U32:AF32"/>
    <mergeCell ref="U33:AF33"/>
    <mergeCell ref="D34:I34"/>
    <mergeCell ref="U34:AF34"/>
  </mergeCells>
  <printOptions horizontalCentered="1"/>
  <pageMargins left="0.5" right="0.3" top="0.82" bottom="0.5" header="0.3" footer="0.3"/>
  <pageSetup paperSize="9" scale="10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6108-D49F-2C4C-9236-9192BEAF1CD3}">
  <dimension ref="B1:AH45"/>
  <sheetViews>
    <sheetView showGridLines="0" view="pageBreakPreview" topLeftCell="A14" zoomScale="120" zoomScaleNormal="85" zoomScaleSheetLayoutView="120" workbookViewId="0">
      <selection activeCell="U26" sqref="U26:Z26"/>
    </sheetView>
  </sheetViews>
  <sheetFormatPr baseColWidth="10" defaultColWidth="9.1640625" defaultRowHeight="12" x14ac:dyDescent="0.15"/>
  <cols>
    <col min="1" max="1" width="0.83203125" style="1" customWidth="1"/>
    <col min="2" max="2" width="3.5" style="1" bestFit="1" customWidth="1"/>
    <col min="3" max="13" width="2.5" style="1" customWidth="1"/>
    <col min="14" max="14" width="3.1640625" style="1" customWidth="1"/>
    <col min="15" max="15" width="3.83203125" style="1" customWidth="1"/>
    <col min="16" max="32" width="2.5" style="1" customWidth="1"/>
    <col min="33" max="33" width="0.83203125" style="1" customWidth="1"/>
    <col min="34" max="16384" width="9.1640625" style="1"/>
  </cols>
  <sheetData>
    <row r="1" spans="2:34" x14ac:dyDescent="0.15">
      <c r="C1" s="47"/>
      <c r="D1" s="34"/>
      <c r="E1" s="34"/>
      <c r="F1" s="34"/>
      <c r="G1" s="34"/>
      <c r="H1" s="34"/>
      <c r="I1" s="34"/>
      <c r="J1" s="34"/>
      <c r="K1" s="34"/>
      <c r="L1" s="34"/>
      <c r="M1" s="2"/>
      <c r="N1" s="2"/>
      <c r="O1" s="2"/>
      <c r="P1" s="2"/>
      <c r="Q1" s="2"/>
      <c r="R1" s="2"/>
      <c r="S1" s="2"/>
      <c r="T1" s="2"/>
      <c r="U1" s="2"/>
      <c r="V1" s="34"/>
      <c r="W1" s="34"/>
      <c r="X1" s="34"/>
      <c r="Y1" s="34"/>
      <c r="Z1" s="34"/>
      <c r="AA1" s="34"/>
      <c r="AB1" s="2"/>
      <c r="AC1" s="2"/>
      <c r="AD1" s="2"/>
      <c r="AE1" s="2"/>
      <c r="AF1" s="2"/>
      <c r="AG1" s="34"/>
      <c r="AH1" s="34"/>
    </row>
    <row r="2" spans="2:34" ht="16.5" customHeight="1" x14ac:dyDescent="0.15">
      <c r="B2" s="405" t="s">
        <v>158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</row>
    <row r="3" spans="2:34" ht="16.5" customHeight="1" x14ac:dyDescent="0.15">
      <c r="B3" s="405" t="s">
        <v>159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</row>
    <row r="4" spans="2:34" ht="16.5" customHeight="1" x14ac:dyDescent="0.15">
      <c r="B4" s="406" t="s">
        <v>160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</row>
    <row r="5" spans="2:34" ht="16.5" customHeight="1" x14ac:dyDescent="0.1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2:34" s="14" customFormat="1" ht="11.5" customHeight="1" x14ac:dyDescent="0.2">
      <c r="B6" s="66" t="s">
        <v>68</v>
      </c>
      <c r="G6" s="67"/>
      <c r="H6" s="407" t="str">
        <f>'Page 1'!I10</f>
        <v>NAME</v>
      </c>
      <c r="I6" s="407"/>
      <c r="J6" s="407"/>
      <c r="K6" s="407"/>
      <c r="L6" s="407"/>
      <c r="M6" s="407"/>
      <c r="N6" s="407"/>
      <c r="O6" s="407"/>
      <c r="P6" s="407"/>
      <c r="Q6" s="407"/>
      <c r="R6" s="407"/>
      <c r="T6" s="68" t="s">
        <v>104</v>
      </c>
      <c r="U6" s="13">
        <f>'Page 2'!U4</f>
        <v>0</v>
      </c>
      <c r="V6" s="13">
        <f>'Page 2'!V4</f>
        <v>0</v>
      </c>
      <c r="W6" s="13">
        <f>'Page 2'!W4</f>
        <v>0</v>
      </c>
      <c r="X6" s="13">
        <f>'Page 2'!X4</f>
        <v>0</v>
      </c>
      <c r="Y6" s="13">
        <f>'Page 2'!Y4</f>
        <v>0</v>
      </c>
      <c r="Z6" s="13">
        <f>'Page 2'!Z4</f>
        <v>0</v>
      </c>
      <c r="AA6" s="13">
        <f>'Page 2'!AA4</f>
        <v>0</v>
      </c>
      <c r="AB6" s="13">
        <f>'Page 2'!AB4</f>
        <v>0</v>
      </c>
      <c r="AC6" s="13">
        <f>'Page 2'!AC4</f>
        <v>0</v>
      </c>
      <c r="AD6" s="13">
        <f>'Page 2'!AD4</f>
        <v>0</v>
      </c>
      <c r="AE6" s="13">
        <f>'Page 2'!AE4</f>
        <v>0</v>
      </c>
      <c r="AF6" s="13">
        <f>'Page 2'!AF4</f>
        <v>0</v>
      </c>
    </row>
    <row r="7" spans="2:34" ht="16.5" customHeight="1" x14ac:dyDescent="0.15">
      <c r="B7" s="69"/>
      <c r="I7" s="70"/>
      <c r="J7" s="70"/>
      <c r="K7" s="70"/>
      <c r="L7" s="70"/>
      <c r="M7" s="70"/>
      <c r="N7" s="70"/>
      <c r="O7" s="70"/>
      <c r="P7" s="70"/>
    </row>
    <row r="8" spans="2:34" ht="16.5" customHeight="1" x14ac:dyDescent="0.15">
      <c r="B8" s="408" t="s">
        <v>161</v>
      </c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10"/>
      <c r="P8" s="414" t="s">
        <v>162</v>
      </c>
      <c r="Q8" s="414"/>
      <c r="R8" s="414"/>
      <c r="S8" s="414"/>
      <c r="T8" s="414"/>
      <c r="U8" s="414" t="s">
        <v>163</v>
      </c>
      <c r="V8" s="414"/>
      <c r="W8" s="414"/>
      <c r="X8" s="414"/>
      <c r="Y8" s="414"/>
      <c r="Z8" s="414"/>
      <c r="AA8" s="415" t="s">
        <v>164</v>
      </c>
      <c r="AB8" s="416"/>
      <c r="AC8" s="416"/>
      <c r="AD8" s="416"/>
      <c r="AE8" s="416"/>
      <c r="AF8" s="417"/>
    </row>
    <row r="9" spans="2:34" ht="20.25" customHeight="1" x14ac:dyDescent="0.15">
      <c r="B9" s="411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3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8"/>
      <c r="AB9" s="419"/>
      <c r="AC9" s="419"/>
      <c r="AD9" s="419"/>
      <c r="AE9" s="419"/>
      <c r="AF9" s="420"/>
    </row>
    <row r="10" spans="2:34" ht="16.5" customHeight="1" x14ac:dyDescent="0.15">
      <c r="B10" s="363" t="s">
        <v>165</v>
      </c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5"/>
      <c r="P10" s="351">
        <f>IF('Income Data'!B5='Income Data'!I17,'Income Data'!D7,0)</f>
        <v>0</v>
      </c>
      <c r="Q10" s="352"/>
      <c r="R10" s="352"/>
      <c r="S10" s="352"/>
      <c r="T10" s="353"/>
      <c r="U10" s="351">
        <v>0</v>
      </c>
      <c r="V10" s="352"/>
      <c r="W10" s="352"/>
      <c r="X10" s="352"/>
      <c r="Y10" s="352"/>
      <c r="Z10" s="353"/>
      <c r="AA10" s="393">
        <f>P10-U10</f>
        <v>0</v>
      </c>
      <c r="AB10" s="393"/>
      <c r="AC10" s="393"/>
      <c r="AD10" s="393"/>
      <c r="AE10" s="393"/>
      <c r="AF10" s="393"/>
    </row>
    <row r="11" spans="2:34" ht="16.5" customHeight="1" x14ac:dyDescent="0.15">
      <c r="B11" s="363" t="s">
        <v>166</v>
      </c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5"/>
      <c r="P11" s="351"/>
      <c r="Q11" s="352"/>
      <c r="R11" s="352"/>
      <c r="S11" s="352"/>
      <c r="T11" s="353"/>
      <c r="U11" s="351"/>
      <c r="V11" s="352"/>
      <c r="W11" s="352"/>
      <c r="X11" s="352"/>
      <c r="Y11" s="352"/>
      <c r="Z11" s="353"/>
      <c r="AA11" s="393">
        <f t="shared" ref="AA11:AA25" si="0">P11-U11</f>
        <v>0</v>
      </c>
      <c r="AB11" s="393"/>
      <c r="AC11" s="393"/>
      <c r="AD11" s="393"/>
      <c r="AE11" s="393"/>
      <c r="AF11" s="393"/>
    </row>
    <row r="12" spans="2:34" ht="16.5" customHeight="1" x14ac:dyDescent="0.15">
      <c r="B12" s="363" t="s">
        <v>167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5"/>
      <c r="P12" s="351"/>
      <c r="Q12" s="352"/>
      <c r="R12" s="352"/>
      <c r="S12" s="352"/>
      <c r="T12" s="353"/>
      <c r="U12" s="351"/>
      <c r="V12" s="352"/>
      <c r="W12" s="352"/>
      <c r="X12" s="352"/>
      <c r="Y12" s="352"/>
      <c r="Z12" s="353"/>
      <c r="AA12" s="393">
        <f t="shared" si="0"/>
        <v>0</v>
      </c>
      <c r="AB12" s="393"/>
      <c r="AC12" s="393"/>
      <c r="AD12" s="393"/>
      <c r="AE12" s="393"/>
      <c r="AF12" s="393"/>
    </row>
    <row r="13" spans="2:34" ht="16.5" customHeight="1" x14ac:dyDescent="0.15">
      <c r="B13" s="363" t="s">
        <v>168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5"/>
      <c r="P13" s="351">
        <f>IF('Income Data'!B5='Income Data'!I17,'Income Data'!D8,0)</f>
        <v>0</v>
      </c>
      <c r="Q13" s="352"/>
      <c r="R13" s="352"/>
      <c r="S13" s="352"/>
      <c r="T13" s="353"/>
      <c r="U13" s="351">
        <f>IF('Income Data'!B5='Income Data'!I17,'Income Data'!D8,0)</f>
        <v>0</v>
      </c>
      <c r="V13" s="352"/>
      <c r="W13" s="352"/>
      <c r="X13" s="352"/>
      <c r="Y13" s="352"/>
      <c r="Z13" s="353"/>
      <c r="AA13" s="393">
        <f t="shared" si="0"/>
        <v>0</v>
      </c>
      <c r="AB13" s="393"/>
      <c r="AC13" s="393"/>
      <c r="AD13" s="393"/>
      <c r="AE13" s="393"/>
      <c r="AF13" s="393"/>
    </row>
    <row r="14" spans="2:34" ht="16.5" customHeight="1" x14ac:dyDescent="0.15">
      <c r="B14" s="363" t="s">
        <v>169</v>
      </c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5"/>
      <c r="P14" s="351">
        <f>IF('Income Data'!B5='Income Data'!I17,'Income Data'!D9,0)</f>
        <v>0</v>
      </c>
      <c r="Q14" s="352"/>
      <c r="R14" s="352"/>
      <c r="S14" s="352"/>
      <c r="T14" s="353"/>
      <c r="U14" s="351">
        <f>IF('Income Data'!B5='Income Data'!I17,'Income Data'!D9,0)</f>
        <v>0</v>
      </c>
      <c r="V14" s="352"/>
      <c r="W14" s="352"/>
      <c r="X14" s="352"/>
      <c r="Y14" s="352"/>
      <c r="Z14" s="353"/>
      <c r="AA14" s="393">
        <f t="shared" si="0"/>
        <v>0</v>
      </c>
      <c r="AB14" s="393"/>
      <c r="AC14" s="393"/>
      <c r="AD14" s="393"/>
      <c r="AE14" s="393"/>
      <c r="AF14" s="393"/>
    </row>
    <row r="15" spans="2:34" ht="16.5" customHeight="1" x14ac:dyDescent="0.15">
      <c r="B15" s="363" t="s">
        <v>170</v>
      </c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  <c r="P15" s="351">
        <f>IF('Income Data'!B5='Income Data'!I17,'Income Data'!D10,0)</f>
        <v>0</v>
      </c>
      <c r="Q15" s="352"/>
      <c r="R15" s="352"/>
      <c r="S15" s="352"/>
      <c r="T15" s="353"/>
      <c r="U15" s="351">
        <f>IF('Income Data'!B5='Income Data'!I17,'Income Data'!D10,0)</f>
        <v>0</v>
      </c>
      <c r="V15" s="352"/>
      <c r="W15" s="352"/>
      <c r="X15" s="352"/>
      <c r="Y15" s="352"/>
      <c r="Z15" s="353"/>
      <c r="AA15" s="393">
        <f t="shared" si="0"/>
        <v>0</v>
      </c>
      <c r="AB15" s="393"/>
      <c r="AC15" s="393"/>
      <c r="AD15" s="393"/>
      <c r="AE15" s="393"/>
      <c r="AF15" s="393"/>
    </row>
    <row r="16" spans="2:34" ht="16.5" customHeight="1" x14ac:dyDescent="0.15">
      <c r="B16" s="363" t="s">
        <v>171</v>
      </c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5"/>
      <c r="P16" s="351">
        <f>IF('Income Data'!B5='Income Data'!I17,'Income Data'!D11,0)</f>
        <v>0</v>
      </c>
      <c r="Q16" s="352"/>
      <c r="R16" s="352"/>
      <c r="S16" s="352"/>
      <c r="T16" s="353"/>
      <c r="U16" s="351">
        <v>0</v>
      </c>
      <c r="V16" s="352"/>
      <c r="W16" s="352"/>
      <c r="X16" s="352"/>
      <c r="Y16" s="352"/>
      <c r="Z16" s="353"/>
      <c r="AA16" s="393">
        <f t="shared" si="0"/>
        <v>0</v>
      </c>
      <c r="AB16" s="393"/>
      <c r="AC16" s="393"/>
      <c r="AD16" s="393"/>
      <c r="AE16" s="393"/>
      <c r="AF16" s="393"/>
    </row>
    <row r="17" spans="2:32" ht="16.5" customHeight="1" x14ac:dyDescent="0.15">
      <c r="B17" s="363" t="s">
        <v>172</v>
      </c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5"/>
      <c r="P17" s="351"/>
      <c r="Q17" s="352"/>
      <c r="R17" s="352"/>
      <c r="S17" s="352"/>
      <c r="T17" s="353"/>
      <c r="U17" s="351"/>
      <c r="V17" s="352"/>
      <c r="W17" s="352"/>
      <c r="X17" s="352"/>
      <c r="Y17" s="352"/>
      <c r="Z17" s="353"/>
      <c r="AA17" s="393">
        <f t="shared" si="0"/>
        <v>0</v>
      </c>
      <c r="AB17" s="393"/>
      <c r="AC17" s="393"/>
      <c r="AD17" s="393"/>
      <c r="AE17" s="393"/>
      <c r="AF17" s="393"/>
    </row>
    <row r="18" spans="2:32" ht="16.5" customHeight="1" x14ac:dyDescent="0.15">
      <c r="B18" s="363" t="s">
        <v>173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5"/>
      <c r="P18" s="351"/>
      <c r="Q18" s="352"/>
      <c r="R18" s="352"/>
      <c r="S18" s="352"/>
      <c r="T18" s="353"/>
      <c r="U18" s="351"/>
      <c r="V18" s="352"/>
      <c r="W18" s="352"/>
      <c r="X18" s="352"/>
      <c r="Y18" s="352"/>
      <c r="Z18" s="353"/>
      <c r="AA18" s="393">
        <f t="shared" si="0"/>
        <v>0</v>
      </c>
      <c r="AB18" s="393"/>
      <c r="AC18" s="393"/>
      <c r="AD18" s="393"/>
      <c r="AE18" s="393"/>
      <c r="AF18" s="393"/>
    </row>
    <row r="19" spans="2:32" ht="16.5" customHeight="1" x14ac:dyDescent="0.15">
      <c r="B19" s="363" t="s">
        <v>174</v>
      </c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5"/>
      <c r="P19" s="351"/>
      <c r="Q19" s="352"/>
      <c r="R19" s="352"/>
      <c r="S19" s="352"/>
      <c r="T19" s="353"/>
      <c r="U19" s="351"/>
      <c r="V19" s="352"/>
      <c r="W19" s="352"/>
      <c r="X19" s="352"/>
      <c r="Y19" s="352"/>
      <c r="Z19" s="353"/>
      <c r="AA19" s="393">
        <f t="shared" si="0"/>
        <v>0</v>
      </c>
      <c r="AB19" s="393"/>
      <c r="AC19" s="393"/>
      <c r="AD19" s="393"/>
      <c r="AE19" s="393"/>
      <c r="AF19" s="393"/>
    </row>
    <row r="20" spans="2:32" ht="16.5" customHeight="1" x14ac:dyDescent="0.15">
      <c r="B20" s="363" t="s">
        <v>175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  <c r="P20" s="351"/>
      <c r="Q20" s="352"/>
      <c r="R20" s="352"/>
      <c r="S20" s="352"/>
      <c r="T20" s="353"/>
      <c r="U20" s="351"/>
      <c r="V20" s="352"/>
      <c r="W20" s="352"/>
      <c r="X20" s="352"/>
      <c r="Y20" s="352"/>
      <c r="Z20" s="353"/>
      <c r="AA20" s="393">
        <f t="shared" si="0"/>
        <v>0</v>
      </c>
      <c r="AB20" s="393"/>
      <c r="AC20" s="393"/>
      <c r="AD20" s="393"/>
      <c r="AE20" s="393"/>
      <c r="AF20" s="393"/>
    </row>
    <row r="21" spans="2:32" ht="16.5" customHeight="1" x14ac:dyDescent="0.15">
      <c r="B21" s="363" t="s">
        <v>176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5"/>
      <c r="P21" s="351">
        <f>IF('Income Data'!B5='Income Data'!I17,'Income Data'!D12,0)</f>
        <v>0</v>
      </c>
      <c r="Q21" s="352"/>
      <c r="R21" s="352"/>
      <c r="S21" s="352"/>
      <c r="T21" s="353"/>
      <c r="U21" s="351">
        <f>IF('Income Data'!B5='Income Data'!I17,'Income Data'!D12,0)</f>
        <v>0</v>
      </c>
      <c r="V21" s="352"/>
      <c r="W21" s="352"/>
      <c r="X21" s="352"/>
      <c r="Y21" s="352"/>
      <c r="Z21" s="353"/>
      <c r="AA21" s="393">
        <f t="shared" si="0"/>
        <v>0</v>
      </c>
      <c r="AB21" s="393"/>
      <c r="AC21" s="393"/>
      <c r="AD21" s="393"/>
      <c r="AE21" s="393"/>
      <c r="AF21" s="393"/>
    </row>
    <row r="22" spans="2:32" ht="16.5" customHeight="1" x14ac:dyDescent="0.15">
      <c r="B22" s="363" t="s">
        <v>177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5"/>
      <c r="P22" s="351"/>
      <c r="Q22" s="352"/>
      <c r="R22" s="352"/>
      <c r="S22" s="352"/>
      <c r="T22" s="353"/>
      <c r="U22" s="351"/>
      <c r="V22" s="352"/>
      <c r="W22" s="352"/>
      <c r="X22" s="352"/>
      <c r="Y22" s="352"/>
      <c r="Z22" s="353"/>
      <c r="AA22" s="393">
        <f t="shared" si="0"/>
        <v>0</v>
      </c>
      <c r="AB22" s="393"/>
      <c r="AC22" s="393"/>
      <c r="AD22" s="393"/>
      <c r="AE22" s="393"/>
      <c r="AF22" s="393"/>
    </row>
    <row r="23" spans="2:32" ht="16.5" customHeight="1" x14ac:dyDescent="0.15">
      <c r="B23" s="363" t="s">
        <v>178</v>
      </c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5"/>
      <c r="P23" s="351"/>
      <c r="Q23" s="352"/>
      <c r="R23" s="352"/>
      <c r="S23" s="352"/>
      <c r="T23" s="353"/>
      <c r="U23" s="351"/>
      <c r="V23" s="352"/>
      <c r="W23" s="352"/>
      <c r="X23" s="352"/>
      <c r="Y23" s="352"/>
      <c r="Z23" s="353"/>
      <c r="AA23" s="393">
        <f t="shared" si="0"/>
        <v>0</v>
      </c>
      <c r="AB23" s="393"/>
      <c r="AC23" s="393"/>
      <c r="AD23" s="393"/>
      <c r="AE23" s="393"/>
      <c r="AF23" s="393"/>
    </row>
    <row r="24" spans="2:32" ht="16.5" customHeight="1" x14ac:dyDescent="0.15">
      <c r="B24" s="363" t="s">
        <v>179</v>
      </c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5"/>
      <c r="P24" s="351"/>
      <c r="Q24" s="352"/>
      <c r="R24" s="352"/>
      <c r="S24" s="352"/>
      <c r="T24" s="353"/>
      <c r="U24" s="351"/>
      <c r="V24" s="352"/>
      <c r="W24" s="352"/>
      <c r="X24" s="352"/>
      <c r="Y24" s="352"/>
      <c r="Z24" s="353"/>
      <c r="AA24" s="393">
        <f t="shared" si="0"/>
        <v>0</v>
      </c>
      <c r="AB24" s="393"/>
      <c r="AC24" s="393"/>
      <c r="AD24" s="393"/>
      <c r="AE24" s="393"/>
      <c r="AF24" s="393"/>
    </row>
    <row r="25" spans="2:32" ht="16.5" customHeight="1" x14ac:dyDescent="0.15">
      <c r="B25" s="363" t="s">
        <v>180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  <c r="P25" s="351">
        <f>IF('Income Data'!B5='Income Data'!I17,'Income Data'!D15,0)</f>
        <v>0</v>
      </c>
      <c r="Q25" s="352"/>
      <c r="R25" s="352"/>
      <c r="S25" s="352"/>
      <c r="T25" s="353"/>
      <c r="U25" s="351">
        <f>IF('Income Data'!B5='Income Data'!I17,'Income Data'!D15,0)</f>
        <v>0</v>
      </c>
      <c r="V25" s="352"/>
      <c r="W25" s="352"/>
      <c r="X25" s="352"/>
      <c r="Y25" s="352"/>
      <c r="Z25" s="353"/>
      <c r="AA25" s="393">
        <f t="shared" si="0"/>
        <v>0</v>
      </c>
      <c r="AB25" s="393"/>
      <c r="AC25" s="393"/>
      <c r="AD25" s="393"/>
      <c r="AE25" s="393"/>
      <c r="AF25" s="393"/>
    </row>
    <row r="26" spans="2:32" ht="16.5" customHeight="1" x14ac:dyDescent="0.15">
      <c r="B26" s="363" t="s">
        <v>181</v>
      </c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5"/>
      <c r="P26" s="351">
        <f>SUM(P10:T25)</f>
        <v>0</v>
      </c>
      <c r="Q26" s="352"/>
      <c r="R26" s="352"/>
      <c r="S26" s="352"/>
      <c r="T26" s="353"/>
      <c r="U26" s="351">
        <f>SUM(U10:Z25)</f>
        <v>0</v>
      </c>
      <c r="V26" s="352"/>
      <c r="W26" s="352"/>
      <c r="X26" s="352"/>
      <c r="Y26" s="352"/>
      <c r="Z26" s="353"/>
      <c r="AA26" s="393">
        <f>SUM(AA10:AF25)</f>
        <v>0</v>
      </c>
      <c r="AB26" s="393"/>
      <c r="AC26" s="393"/>
      <c r="AD26" s="393"/>
      <c r="AE26" s="393"/>
      <c r="AF26" s="393"/>
    </row>
    <row r="27" spans="2:32" ht="16.5" customHeight="1" x14ac:dyDescent="0.15">
      <c r="B27" s="4"/>
    </row>
    <row r="28" spans="2:32" ht="16.5" customHeight="1" x14ac:dyDescent="0.15">
      <c r="B28" s="301" t="s">
        <v>182</v>
      </c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</row>
    <row r="29" spans="2:32" ht="24" customHeight="1" x14ac:dyDescent="0.15">
      <c r="B29" s="71" t="s">
        <v>183</v>
      </c>
      <c r="C29" s="315" t="s">
        <v>161</v>
      </c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7"/>
      <c r="T29" s="404" t="s">
        <v>106</v>
      </c>
      <c r="U29" s="404"/>
      <c r="V29" s="404"/>
      <c r="W29" s="404"/>
      <c r="X29" s="404"/>
      <c r="Y29" s="404"/>
      <c r="Z29" s="404"/>
      <c r="AA29" s="404" t="s">
        <v>106</v>
      </c>
      <c r="AB29" s="404"/>
      <c r="AC29" s="404"/>
      <c r="AD29" s="404"/>
      <c r="AE29" s="404"/>
      <c r="AF29" s="404"/>
    </row>
    <row r="30" spans="2:32" ht="16.5" customHeight="1" x14ac:dyDescent="0.15">
      <c r="B30" s="36">
        <v>1</v>
      </c>
      <c r="C30" s="318" t="s">
        <v>165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94">
        <f>IF('Income Data'!B5='Income Data'!I16,'Income Data'!D6,0)</f>
        <v>0</v>
      </c>
      <c r="U30" s="394"/>
      <c r="V30" s="394"/>
      <c r="W30" s="394"/>
      <c r="X30" s="394"/>
      <c r="Y30" s="394"/>
      <c r="Z30" s="394"/>
      <c r="AA30" s="395"/>
      <c r="AB30" s="396"/>
      <c r="AC30" s="396"/>
      <c r="AD30" s="396"/>
      <c r="AE30" s="396"/>
      <c r="AF30" s="397"/>
    </row>
    <row r="31" spans="2:32" ht="16.5" customHeight="1" x14ac:dyDescent="0.15">
      <c r="B31" s="36">
        <v>2</v>
      </c>
      <c r="C31" s="318" t="s">
        <v>184</v>
      </c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94">
        <v>0</v>
      </c>
      <c r="U31" s="394"/>
      <c r="V31" s="394"/>
      <c r="W31" s="394"/>
      <c r="X31" s="394"/>
      <c r="Y31" s="394"/>
      <c r="Z31" s="394"/>
      <c r="AA31" s="398"/>
      <c r="AB31" s="399"/>
      <c r="AC31" s="399"/>
      <c r="AD31" s="399"/>
      <c r="AE31" s="399"/>
      <c r="AF31" s="400"/>
    </row>
    <row r="32" spans="2:32" ht="16.5" customHeight="1" x14ac:dyDescent="0.15">
      <c r="B32" s="36">
        <v>3</v>
      </c>
      <c r="C32" s="318" t="s">
        <v>185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94">
        <v>0</v>
      </c>
      <c r="U32" s="394"/>
      <c r="V32" s="394"/>
      <c r="W32" s="394"/>
      <c r="X32" s="394"/>
      <c r="Y32" s="394"/>
      <c r="Z32" s="394"/>
      <c r="AA32" s="398"/>
      <c r="AB32" s="399"/>
      <c r="AC32" s="399"/>
      <c r="AD32" s="399"/>
      <c r="AE32" s="399"/>
      <c r="AF32" s="400"/>
    </row>
    <row r="33" spans="2:32" ht="16.5" customHeight="1" x14ac:dyDescent="0.15">
      <c r="B33" s="36">
        <v>4</v>
      </c>
      <c r="C33" s="318" t="s">
        <v>186</v>
      </c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94">
        <v>0</v>
      </c>
      <c r="U33" s="394"/>
      <c r="V33" s="394"/>
      <c r="W33" s="394"/>
      <c r="X33" s="394"/>
      <c r="Y33" s="394"/>
      <c r="Z33" s="394"/>
      <c r="AA33" s="398"/>
      <c r="AB33" s="399"/>
      <c r="AC33" s="399"/>
      <c r="AD33" s="399"/>
      <c r="AE33" s="399"/>
      <c r="AF33" s="400"/>
    </row>
    <row r="34" spans="2:32" ht="16.5" customHeight="1" x14ac:dyDescent="0.15">
      <c r="B34" s="36">
        <v>5</v>
      </c>
      <c r="C34" s="318" t="s">
        <v>187</v>
      </c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94">
        <v>0</v>
      </c>
      <c r="U34" s="394"/>
      <c r="V34" s="394"/>
      <c r="W34" s="394"/>
      <c r="X34" s="394"/>
      <c r="Y34" s="394"/>
      <c r="Z34" s="394"/>
      <c r="AA34" s="398"/>
      <c r="AB34" s="399"/>
      <c r="AC34" s="399"/>
      <c r="AD34" s="399"/>
      <c r="AE34" s="399"/>
      <c r="AF34" s="400"/>
    </row>
    <row r="35" spans="2:32" ht="16.5" customHeight="1" x14ac:dyDescent="0.15">
      <c r="B35" s="36">
        <v>6</v>
      </c>
      <c r="C35" s="318" t="s">
        <v>188</v>
      </c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94">
        <v>0</v>
      </c>
      <c r="U35" s="394"/>
      <c r="V35" s="394"/>
      <c r="W35" s="394"/>
      <c r="X35" s="394"/>
      <c r="Y35" s="394"/>
      <c r="Z35" s="394"/>
      <c r="AA35" s="398"/>
      <c r="AB35" s="399"/>
      <c r="AC35" s="399"/>
      <c r="AD35" s="399"/>
      <c r="AE35" s="399"/>
      <c r="AF35" s="400"/>
    </row>
    <row r="36" spans="2:32" ht="16.5" customHeight="1" x14ac:dyDescent="0.15">
      <c r="B36" s="36">
        <v>7</v>
      </c>
      <c r="C36" s="318" t="s">
        <v>189</v>
      </c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94">
        <v>0</v>
      </c>
      <c r="U36" s="394"/>
      <c r="V36" s="394"/>
      <c r="W36" s="394"/>
      <c r="X36" s="394"/>
      <c r="Y36" s="394"/>
      <c r="Z36" s="394"/>
      <c r="AA36" s="398"/>
      <c r="AB36" s="399"/>
      <c r="AC36" s="399"/>
      <c r="AD36" s="399"/>
      <c r="AE36" s="399"/>
      <c r="AF36" s="400"/>
    </row>
    <row r="37" spans="2:32" ht="16.5" customHeight="1" x14ac:dyDescent="0.15">
      <c r="B37" s="36">
        <v>8</v>
      </c>
      <c r="C37" s="318" t="s">
        <v>190</v>
      </c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94">
        <v>0</v>
      </c>
      <c r="U37" s="394"/>
      <c r="V37" s="394"/>
      <c r="W37" s="394"/>
      <c r="X37" s="394"/>
      <c r="Y37" s="394"/>
      <c r="Z37" s="394"/>
      <c r="AA37" s="398"/>
      <c r="AB37" s="399"/>
      <c r="AC37" s="399"/>
      <c r="AD37" s="399"/>
      <c r="AE37" s="399"/>
      <c r="AF37" s="400"/>
    </row>
    <row r="38" spans="2:32" ht="16.5" customHeight="1" x14ac:dyDescent="0.15">
      <c r="B38" s="36">
        <v>9</v>
      </c>
      <c r="C38" s="318" t="s">
        <v>191</v>
      </c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94">
        <f>IF('Income Data'!B5='Income Data'!I16,'Income Data'!D13,0)</f>
        <v>0</v>
      </c>
      <c r="U38" s="394"/>
      <c r="V38" s="394"/>
      <c r="W38" s="394"/>
      <c r="X38" s="394"/>
      <c r="Y38" s="394"/>
      <c r="Z38" s="394"/>
      <c r="AA38" s="398"/>
      <c r="AB38" s="399"/>
      <c r="AC38" s="399"/>
      <c r="AD38" s="399"/>
      <c r="AE38" s="399"/>
      <c r="AF38" s="400"/>
    </row>
    <row r="39" spans="2:32" ht="16.5" customHeight="1" x14ac:dyDescent="0.15">
      <c r="B39" s="36">
        <v>10</v>
      </c>
      <c r="C39" s="318" t="s">
        <v>192</v>
      </c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94">
        <v>0</v>
      </c>
      <c r="U39" s="394"/>
      <c r="V39" s="394"/>
      <c r="W39" s="394"/>
      <c r="X39" s="394"/>
      <c r="Y39" s="394"/>
      <c r="Z39" s="394"/>
      <c r="AA39" s="398"/>
      <c r="AB39" s="399"/>
      <c r="AC39" s="399"/>
      <c r="AD39" s="399"/>
      <c r="AE39" s="399"/>
      <c r="AF39" s="400"/>
    </row>
    <row r="40" spans="2:32" ht="16.5" customHeight="1" x14ac:dyDescent="0.15">
      <c r="B40" s="36">
        <v>11</v>
      </c>
      <c r="C40" s="318" t="s">
        <v>193</v>
      </c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94">
        <f>IF('Income Data'!B5='Income Data'!I16,'Income Data'!D14,0)</f>
        <v>0</v>
      </c>
      <c r="U40" s="394"/>
      <c r="V40" s="394"/>
      <c r="W40" s="394"/>
      <c r="X40" s="394"/>
      <c r="Y40" s="394"/>
      <c r="Z40" s="394"/>
      <c r="AA40" s="398"/>
      <c r="AB40" s="399"/>
      <c r="AC40" s="399"/>
      <c r="AD40" s="399"/>
      <c r="AE40" s="399"/>
      <c r="AF40" s="400"/>
    </row>
    <row r="41" spans="2:32" ht="16.5" customHeight="1" x14ac:dyDescent="0.15">
      <c r="B41" s="36">
        <v>12</v>
      </c>
      <c r="C41" s="318" t="s">
        <v>180</v>
      </c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94">
        <f>IF('Income Data'!B5='Income Data'!I16,'Income Data'!D15,0)</f>
        <v>0</v>
      </c>
      <c r="U41" s="394"/>
      <c r="V41" s="394"/>
      <c r="W41" s="394"/>
      <c r="X41" s="394"/>
      <c r="Y41" s="394"/>
      <c r="Z41" s="394"/>
      <c r="AA41" s="401"/>
      <c r="AB41" s="402"/>
      <c r="AC41" s="402"/>
      <c r="AD41" s="402"/>
      <c r="AE41" s="402"/>
      <c r="AF41" s="403"/>
    </row>
    <row r="42" spans="2:32" ht="16.5" customHeight="1" x14ac:dyDescent="0.15">
      <c r="B42" s="36">
        <v>13</v>
      </c>
      <c r="C42" s="363" t="s">
        <v>194</v>
      </c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5"/>
      <c r="AA42" s="393">
        <f>SUM(T30:Z41)</f>
        <v>0</v>
      </c>
      <c r="AB42" s="393"/>
      <c r="AC42" s="393"/>
      <c r="AD42" s="393"/>
      <c r="AE42" s="393"/>
      <c r="AF42" s="393"/>
    </row>
    <row r="43" spans="2:32" ht="16.5" customHeight="1" x14ac:dyDescent="0.15">
      <c r="B43" s="36">
        <v>14</v>
      </c>
      <c r="C43" s="363" t="s">
        <v>195</v>
      </c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365"/>
      <c r="AA43" s="393">
        <f>IF('Income Data'!B5='Income Data'!I16,'Income Data'!D17,0)</f>
        <v>0</v>
      </c>
      <c r="AB43" s="393"/>
      <c r="AC43" s="393"/>
      <c r="AD43" s="393"/>
      <c r="AE43" s="393"/>
      <c r="AF43" s="393"/>
    </row>
    <row r="44" spans="2:32" ht="16.5" customHeight="1" x14ac:dyDescent="0.15">
      <c r="B44" s="37">
        <v>15</v>
      </c>
      <c r="C44" s="390" t="s">
        <v>196</v>
      </c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2"/>
      <c r="AA44" s="393">
        <f>AA42-AA43</f>
        <v>0</v>
      </c>
      <c r="AB44" s="393"/>
      <c r="AC44" s="393"/>
      <c r="AD44" s="393"/>
      <c r="AE44" s="393"/>
      <c r="AF44" s="393"/>
    </row>
    <row r="45" spans="2:32" ht="16.5" customHeight="1" x14ac:dyDescent="0.15"/>
  </sheetData>
  <sheetProtection algorithmName="SHA-512" hashValue="ryG71kSqQnE7ud8hVW4wo3fZ1UnilHSF0B6uebm9e0AyYbcyH/RzMhAhA/RabJqfy19SUVmHt68xD9kbGAeHYA==" saltValue="EvVoof7S25rexhyfes9aFA==" spinCount="100000" sheet="1" objects="1" scenarios="1" selectLockedCells="1"/>
  <mergeCells count="111">
    <mergeCell ref="B10:O10"/>
    <mergeCell ref="P10:T10"/>
    <mergeCell ref="U10:Z10"/>
    <mergeCell ref="AA10:AF10"/>
    <mergeCell ref="B11:O11"/>
    <mergeCell ref="P11:T11"/>
    <mergeCell ref="U11:Z11"/>
    <mergeCell ref="AA11:AF11"/>
    <mergeCell ref="B2:AF2"/>
    <mergeCell ref="B3:AF3"/>
    <mergeCell ref="B4:AF4"/>
    <mergeCell ref="H6:R6"/>
    <mergeCell ref="B8:O9"/>
    <mergeCell ref="P8:T9"/>
    <mergeCell ref="U8:Z9"/>
    <mergeCell ref="AA8:AF9"/>
    <mergeCell ref="B14:O14"/>
    <mergeCell ref="P14:T14"/>
    <mergeCell ref="U14:Z14"/>
    <mergeCell ref="AA14:AF14"/>
    <mergeCell ref="B15:O15"/>
    <mergeCell ref="P15:T15"/>
    <mergeCell ref="U15:Z15"/>
    <mergeCell ref="AA15:AF15"/>
    <mergeCell ref="B12:O12"/>
    <mergeCell ref="P12:T12"/>
    <mergeCell ref="U12:Z12"/>
    <mergeCell ref="AA12:AF12"/>
    <mergeCell ref="B13:O13"/>
    <mergeCell ref="P13:T13"/>
    <mergeCell ref="U13:Z13"/>
    <mergeCell ref="AA13:AF13"/>
    <mergeCell ref="B18:O18"/>
    <mergeCell ref="P18:T18"/>
    <mergeCell ref="U18:Z18"/>
    <mergeCell ref="AA18:AF18"/>
    <mergeCell ref="B19:O19"/>
    <mergeCell ref="P19:T19"/>
    <mergeCell ref="U19:Z19"/>
    <mergeCell ref="AA19:AF19"/>
    <mergeCell ref="B16:O16"/>
    <mergeCell ref="P16:T16"/>
    <mergeCell ref="U16:Z16"/>
    <mergeCell ref="AA16:AF16"/>
    <mergeCell ref="B17:O17"/>
    <mergeCell ref="P17:T17"/>
    <mergeCell ref="U17:Z17"/>
    <mergeCell ref="AA17:AF17"/>
    <mergeCell ref="B22:O22"/>
    <mergeCell ref="P22:T22"/>
    <mergeCell ref="U22:Z22"/>
    <mergeCell ref="AA22:AF22"/>
    <mergeCell ref="B23:O23"/>
    <mergeCell ref="P23:T23"/>
    <mergeCell ref="U23:Z23"/>
    <mergeCell ref="AA23:AF23"/>
    <mergeCell ref="B20:O20"/>
    <mergeCell ref="P20:T20"/>
    <mergeCell ref="U20:Z20"/>
    <mergeCell ref="AA20:AF20"/>
    <mergeCell ref="B21:O21"/>
    <mergeCell ref="P21:T21"/>
    <mergeCell ref="U21:Z21"/>
    <mergeCell ref="AA21:AF21"/>
    <mergeCell ref="AA26:AF26"/>
    <mergeCell ref="B28:AF28"/>
    <mergeCell ref="C29:S29"/>
    <mergeCell ref="T29:Z29"/>
    <mergeCell ref="AA29:AF29"/>
    <mergeCell ref="B24:O24"/>
    <mergeCell ref="P24:T24"/>
    <mergeCell ref="U24:Z24"/>
    <mergeCell ref="AA24:AF24"/>
    <mergeCell ref="B25:O25"/>
    <mergeCell ref="P25:T25"/>
    <mergeCell ref="U25:Z25"/>
    <mergeCell ref="AA25:AF25"/>
    <mergeCell ref="C31:S31"/>
    <mergeCell ref="T31:Z31"/>
    <mergeCell ref="C32:S32"/>
    <mergeCell ref="T32:Z32"/>
    <mergeCell ref="C33:S33"/>
    <mergeCell ref="T33:Z33"/>
    <mergeCell ref="C34:S34"/>
    <mergeCell ref="B26:O26"/>
    <mergeCell ref="P26:T26"/>
    <mergeCell ref="U26:Z26"/>
    <mergeCell ref="C44:Z44"/>
    <mergeCell ref="AA44:AF44"/>
    <mergeCell ref="C41:S41"/>
    <mergeCell ref="T41:Z41"/>
    <mergeCell ref="C42:Z42"/>
    <mergeCell ref="AA42:AF42"/>
    <mergeCell ref="C43:Z43"/>
    <mergeCell ref="AA43:AF43"/>
    <mergeCell ref="C38:S38"/>
    <mergeCell ref="T38:Z38"/>
    <mergeCell ref="C39:S39"/>
    <mergeCell ref="T39:Z39"/>
    <mergeCell ref="C40:S40"/>
    <mergeCell ref="T40:Z40"/>
    <mergeCell ref="AA30:AF41"/>
    <mergeCell ref="T34:Z34"/>
    <mergeCell ref="C35:S35"/>
    <mergeCell ref="T35:Z35"/>
    <mergeCell ref="C36:S36"/>
    <mergeCell ref="T36:Z36"/>
    <mergeCell ref="C37:S37"/>
    <mergeCell ref="T37:Z37"/>
    <mergeCell ref="C30:S30"/>
    <mergeCell ref="T30:Z30"/>
  </mergeCells>
  <printOptions horizontalCentered="1"/>
  <pageMargins left="0.5" right="0.3" top="0.2" bottom="0.2" header="0.3" footer="0.3"/>
  <pageSetup paperSize="9" scale="10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737B-6E1F-0641-ABC1-ECE7912B06E3}">
  <dimension ref="B1:AH39"/>
  <sheetViews>
    <sheetView showGridLines="0" view="pageBreakPreview" zoomScale="120" zoomScaleNormal="85" zoomScaleSheetLayoutView="120" workbookViewId="0">
      <selection activeCell="J9" sqref="J9:T10"/>
    </sheetView>
  </sheetViews>
  <sheetFormatPr baseColWidth="10" defaultColWidth="9.1640625" defaultRowHeight="12" x14ac:dyDescent="0.15"/>
  <cols>
    <col min="1" max="1" width="0.83203125" style="1" customWidth="1"/>
    <col min="2" max="2" width="3.5" style="1" bestFit="1" customWidth="1"/>
    <col min="3" max="3" width="2.83203125" style="1" customWidth="1"/>
    <col min="4" max="8" width="2.5" style="1" customWidth="1"/>
    <col min="9" max="9" width="3" style="1" customWidth="1"/>
    <col min="10" max="10" width="3.83203125" style="1" customWidth="1"/>
    <col min="11" max="19" width="2.5" style="1" customWidth="1"/>
    <col min="20" max="20" width="7.5" style="1" customWidth="1"/>
    <col min="21" max="32" width="2.5" style="1" customWidth="1"/>
    <col min="33" max="33" width="0.83203125" style="1" customWidth="1"/>
    <col min="34" max="16384" width="9.1640625" style="1"/>
  </cols>
  <sheetData>
    <row r="1" spans="2:34" x14ac:dyDescent="0.15">
      <c r="C1" s="47"/>
      <c r="D1" s="34"/>
      <c r="E1" s="34"/>
      <c r="F1" s="34"/>
      <c r="G1" s="34"/>
      <c r="H1" s="34"/>
      <c r="I1" s="34"/>
      <c r="J1" s="34"/>
      <c r="K1" s="34"/>
      <c r="L1" s="34"/>
      <c r="M1" s="2"/>
      <c r="N1" s="2"/>
      <c r="O1" s="2"/>
      <c r="P1" s="2"/>
      <c r="Q1" s="2"/>
      <c r="R1" s="2"/>
      <c r="S1" s="2"/>
      <c r="T1" s="2"/>
      <c r="U1" s="2"/>
      <c r="V1" s="34"/>
      <c r="W1" s="34"/>
      <c r="X1" s="34"/>
      <c r="Y1" s="34"/>
      <c r="Z1" s="34"/>
      <c r="AA1" s="34"/>
      <c r="AB1" s="2"/>
      <c r="AC1" s="2"/>
      <c r="AD1" s="2"/>
      <c r="AE1" s="2"/>
      <c r="AF1" s="2"/>
      <c r="AG1" s="34"/>
      <c r="AH1" s="34"/>
    </row>
    <row r="2" spans="2:34" ht="16.5" customHeight="1" x14ac:dyDescent="0.15">
      <c r="B2" s="405" t="s">
        <v>197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</row>
    <row r="3" spans="2:34" ht="16.5" customHeight="1" x14ac:dyDescent="0.15">
      <c r="B3" s="406" t="s">
        <v>198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</row>
    <row r="4" spans="2:34" ht="16.5" customHeight="1" x14ac:dyDescent="0.15"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2:34" s="14" customFormat="1" ht="16.5" customHeight="1" x14ac:dyDescent="0.2">
      <c r="B5" s="66" t="s">
        <v>68</v>
      </c>
      <c r="G5" s="67"/>
      <c r="H5" s="437" t="str">
        <f>'Page 1'!I10</f>
        <v>NAME</v>
      </c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68" t="s">
        <v>104</v>
      </c>
      <c r="U5" s="13">
        <f>'Page 2'!U4</f>
        <v>0</v>
      </c>
      <c r="V5" s="13">
        <f>'Page 2'!V4</f>
        <v>0</v>
      </c>
      <c r="W5" s="13">
        <f>'Page 2'!W4</f>
        <v>0</v>
      </c>
      <c r="X5" s="13">
        <f>'Page 2'!X4</f>
        <v>0</v>
      </c>
      <c r="Y5" s="13">
        <f>'Page 2'!Y4</f>
        <v>0</v>
      </c>
      <c r="Z5" s="13">
        <f>'Page 2'!Z4</f>
        <v>0</v>
      </c>
      <c r="AA5" s="13">
        <f>'Page 2'!AA4</f>
        <v>0</v>
      </c>
      <c r="AB5" s="13">
        <f>'Page 2'!AB4</f>
        <v>0</v>
      </c>
      <c r="AC5" s="13">
        <f>'Page 2'!AC4</f>
        <v>0</v>
      </c>
      <c r="AD5" s="13">
        <f>'Page 2'!AD4</f>
        <v>0</v>
      </c>
      <c r="AE5" s="13">
        <f>'Page 2'!AE4</f>
        <v>0</v>
      </c>
      <c r="AF5" s="13">
        <f>'Page 2'!AF4</f>
        <v>0</v>
      </c>
    </row>
    <row r="6" spans="2:34" ht="16.5" customHeight="1" x14ac:dyDescent="0.15">
      <c r="B6" s="69"/>
      <c r="H6" s="70"/>
      <c r="I6" s="70"/>
      <c r="J6" s="70"/>
      <c r="K6" s="70"/>
      <c r="L6" s="70"/>
      <c r="M6" s="70"/>
      <c r="N6" s="70"/>
      <c r="O6" s="70"/>
      <c r="P6" s="70"/>
    </row>
    <row r="7" spans="2:34" ht="19.5" customHeight="1" x14ac:dyDescent="0.15">
      <c r="B7" s="415" t="s">
        <v>199</v>
      </c>
      <c r="C7" s="416"/>
      <c r="D7" s="416"/>
      <c r="E7" s="416"/>
      <c r="F7" s="416"/>
      <c r="G7" s="416"/>
      <c r="H7" s="417"/>
      <c r="I7" s="408" t="s">
        <v>200</v>
      </c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10"/>
      <c r="U7" s="404" t="str">
        <f>'Page 4'!T29</f>
        <v>Amount in Taka</v>
      </c>
      <c r="V7" s="404"/>
      <c r="W7" s="404"/>
      <c r="X7" s="404"/>
      <c r="Y7" s="404"/>
      <c r="Z7" s="404"/>
      <c r="AA7" s="404" t="str">
        <f>U7</f>
        <v>Amount in Taka</v>
      </c>
      <c r="AB7" s="404"/>
      <c r="AC7" s="404"/>
      <c r="AD7" s="404"/>
      <c r="AE7" s="404"/>
      <c r="AF7" s="404"/>
    </row>
    <row r="8" spans="2:34" ht="18.75" customHeight="1" x14ac:dyDescent="0.15">
      <c r="B8" s="418"/>
      <c r="C8" s="419"/>
      <c r="D8" s="419"/>
      <c r="E8" s="419"/>
      <c r="F8" s="419"/>
      <c r="G8" s="419"/>
      <c r="H8" s="420"/>
      <c r="I8" s="411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3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</row>
    <row r="9" spans="2:34" ht="16.5" customHeight="1" x14ac:dyDescent="0.15">
      <c r="B9" s="426"/>
      <c r="C9" s="427"/>
      <c r="D9" s="427"/>
      <c r="E9" s="427"/>
      <c r="F9" s="427"/>
      <c r="G9" s="427"/>
      <c r="H9" s="428"/>
      <c r="I9" s="320">
        <v>1</v>
      </c>
      <c r="J9" s="433" t="s">
        <v>201</v>
      </c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319">
        <f>'Income Data'!D19</f>
        <v>0</v>
      </c>
      <c r="V9" s="319"/>
      <c r="W9" s="319"/>
      <c r="X9" s="319"/>
      <c r="Y9" s="319"/>
      <c r="Z9" s="319"/>
      <c r="AA9" s="375"/>
      <c r="AB9" s="376"/>
      <c r="AC9" s="376"/>
      <c r="AD9" s="376"/>
      <c r="AE9" s="376"/>
      <c r="AF9" s="377"/>
    </row>
    <row r="10" spans="2:34" ht="16.5" customHeight="1" x14ac:dyDescent="0.15">
      <c r="B10" s="337"/>
      <c r="C10" s="335"/>
      <c r="D10" s="335"/>
      <c r="E10" s="335"/>
      <c r="F10" s="335"/>
      <c r="G10" s="335"/>
      <c r="H10" s="429"/>
      <c r="I10" s="321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319"/>
      <c r="V10" s="319"/>
      <c r="W10" s="319"/>
      <c r="X10" s="319"/>
      <c r="Y10" s="319"/>
      <c r="Z10" s="319"/>
      <c r="AA10" s="378"/>
      <c r="AB10" s="379"/>
      <c r="AC10" s="379"/>
      <c r="AD10" s="379"/>
      <c r="AE10" s="379"/>
      <c r="AF10" s="380"/>
    </row>
    <row r="11" spans="2:34" ht="16.5" customHeight="1" x14ac:dyDescent="0.15">
      <c r="B11" s="337"/>
      <c r="C11" s="335"/>
      <c r="D11" s="335"/>
      <c r="E11" s="335"/>
      <c r="F11" s="335"/>
      <c r="G11" s="335"/>
      <c r="H11" s="429"/>
      <c r="I11" s="49">
        <v>2</v>
      </c>
      <c r="J11" s="318" t="s">
        <v>202</v>
      </c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9"/>
      <c r="V11" s="319"/>
      <c r="W11" s="319"/>
      <c r="X11" s="319"/>
      <c r="Y11" s="319"/>
      <c r="Z11" s="319"/>
      <c r="AA11" s="378"/>
      <c r="AB11" s="379"/>
      <c r="AC11" s="379"/>
      <c r="AD11" s="379"/>
      <c r="AE11" s="379"/>
      <c r="AF11" s="380"/>
    </row>
    <row r="12" spans="2:34" ht="16.5" customHeight="1" x14ac:dyDescent="0.15">
      <c r="B12" s="337"/>
      <c r="C12" s="335"/>
      <c r="D12" s="335"/>
      <c r="E12" s="335"/>
      <c r="F12" s="335"/>
      <c r="G12" s="335"/>
      <c r="H12" s="429"/>
      <c r="I12" s="320">
        <v>3</v>
      </c>
      <c r="J12" s="387" t="s">
        <v>203</v>
      </c>
      <c r="K12" s="388"/>
      <c r="L12" s="388"/>
      <c r="M12" s="388"/>
      <c r="N12" s="388"/>
      <c r="O12" s="388"/>
      <c r="P12" s="388"/>
      <c r="Q12" s="388"/>
      <c r="R12" s="388"/>
      <c r="S12" s="388"/>
      <c r="T12" s="389"/>
      <c r="U12" s="375"/>
      <c r="V12" s="376"/>
      <c r="W12" s="376"/>
      <c r="X12" s="376"/>
      <c r="Y12" s="376"/>
      <c r="Z12" s="377"/>
      <c r="AA12" s="378"/>
      <c r="AB12" s="379"/>
      <c r="AC12" s="379"/>
      <c r="AD12" s="379"/>
      <c r="AE12" s="379"/>
      <c r="AF12" s="380"/>
    </row>
    <row r="13" spans="2:34" ht="16.5" customHeight="1" x14ac:dyDescent="0.15">
      <c r="B13" s="337"/>
      <c r="C13" s="335"/>
      <c r="D13" s="335"/>
      <c r="E13" s="335"/>
      <c r="F13" s="335"/>
      <c r="G13" s="335"/>
      <c r="H13" s="429"/>
      <c r="I13" s="321"/>
      <c r="J13" s="434"/>
      <c r="K13" s="435"/>
      <c r="L13" s="435"/>
      <c r="M13" s="435"/>
      <c r="N13" s="435"/>
      <c r="O13" s="435"/>
      <c r="P13" s="435"/>
      <c r="Q13" s="435"/>
      <c r="R13" s="435"/>
      <c r="S13" s="435"/>
      <c r="T13" s="436"/>
      <c r="U13" s="381"/>
      <c r="V13" s="382"/>
      <c r="W13" s="382"/>
      <c r="X13" s="382"/>
      <c r="Y13" s="382"/>
      <c r="Z13" s="383"/>
      <c r="AA13" s="378"/>
      <c r="AB13" s="379"/>
      <c r="AC13" s="379"/>
      <c r="AD13" s="379"/>
      <c r="AE13" s="379"/>
      <c r="AF13" s="380"/>
    </row>
    <row r="14" spans="2:34" ht="16.5" customHeight="1" x14ac:dyDescent="0.15">
      <c r="B14" s="337"/>
      <c r="C14" s="335"/>
      <c r="D14" s="335"/>
      <c r="E14" s="335"/>
      <c r="F14" s="335"/>
      <c r="G14" s="335"/>
      <c r="H14" s="429"/>
      <c r="I14" s="49">
        <v>4</v>
      </c>
      <c r="J14" s="318" t="s">
        <v>204</v>
      </c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9"/>
      <c r="V14" s="319"/>
      <c r="W14" s="319"/>
      <c r="X14" s="319"/>
      <c r="Y14" s="319"/>
      <c r="Z14" s="319"/>
      <c r="AA14" s="378"/>
      <c r="AB14" s="379"/>
      <c r="AC14" s="379"/>
      <c r="AD14" s="379"/>
      <c r="AE14" s="379"/>
      <c r="AF14" s="380"/>
    </row>
    <row r="15" spans="2:34" ht="16.5" customHeight="1" x14ac:dyDescent="0.15">
      <c r="B15" s="337"/>
      <c r="C15" s="335"/>
      <c r="D15" s="335"/>
      <c r="E15" s="335"/>
      <c r="F15" s="335"/>
      <c r="G15" s="335"/>
      <c r="H15" s="429"/>
      <c r="I15" s="49">
        <v>5</v>
      </c>
      <c r="J15" s="318" t="s">
        <v>205</v>
      </c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9"/>
      <c r="V15" s="319"/>
      <c r="W15" s="319"/>
      <c r="X15" s="319"/>
      <c r="Y15" s="319"/>
      <c r="Z15" s="319"/>
      <c r="AA15" s="381"/>
      <c r="AB15" s="382"/>
      <c r="AC15" s="382"/>
      <c r="AD15" s="382"/>
      <c r="AE15" s="382"/>
      <c r="AF15" s="383"/>
    </row>
    <row r="16" spans="2:34" ht="16.5" customHeight="1" x14ac:dyDescent="0.15">
      <c r="B16" s="337"/>
      <c r="C16" s="335"/>
      <c r="D16" s="335"/>
      <c r="E16" s="335"/>
      <c r="F16" s="335"/>
      <c r="G16" s="335"/>
      <c r="H16" s="429"/>
      <c r="I16" s="49">
        <v>6</v>
      </c>
      <c r="J16" s="363" t="s">
        <v>206</v>
      </c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5"/>
      <c r="AA16" s="422">
        <f>U9+U11+U12-U14-U15</f>
        <v>0</v>
      </c>
      <c r="AB16" s="423"/>
      <c r="AC16" s="423"/>
      <c r="AD16" s="423"/>
      <c r="AE16" s="423"/>
      <c r="AF16" s="424"/>
    </row>
    <row r="17" spans="2:32" ht="16.5" customHeight="1" x14ac:dyDescent="0.15">
      <c r="B17" s="337"/>
      <c r="C17" s="335"/>
      <c r="D17" s="335"/>
      <c r="E17" s="335"/>
      <c r="F17" s="335"/>
      <c r="G17" s="335"/>
      <c r="H17" s="429"/>
      <c r="I17" s="320">
        <v>7</v>
      </c>
      <c r="J17" s="363" t="s">
        <v>207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5"/>
      <c r="AA17" s="375"/>
      <c r="AB17" s="376"/>
      <c r="AC17" s="376"/>
      <c r="AD17" s="376"/>
      <c r="AE17" s="376"/>
      <c r="AF17" s="377"/>
    </row>
    <row r="18" spans="2:32" ht="16.5" customHeight="1" x14ac:dyDescent="0.15">
      <c r="B18" s="337"/>
      <c r="C18" s="335"/>
      <c r="D18" s="335"/>
      <c r="E18" s="335"/>
      <c r="F18" s="335"/>
      <c r="G18" s="335"/>
      <c r="H18" s="429"/>
      <c r="I18" s="425"/>
      <c r="J18" s="72" t="s">
        <v>124</v>
      </c>
      <c r="K18" s="318" t="s">
        <v>208</v>
      </c>
      <c r="L18" s="318"/>
      <c r="M18" s="318"/>
      <c r="N18" s="318"/>
      <c r="O18" s="318"/>
      <c r="P18" s="318"/>
      <c r="Q18" s="318"/>
      <c r="R18" s="318"/>
      <c r="S18" s="318"/>
      <c r="T18" s="318"/>
      <c r="U18" s="319">
        <f>-'Income Data'!D20</f>
        <v>0</v>
      </c>
      <c r="V18" s="319"/>
      <c r="W18" s="319"/>
      <c r="X18" s="319"/>
      <c r="Y18" s="319"/>
      <c r="Z18" s="319"/>
      <c r="AA18" s="378"/>
      <c r="AB18" s="379"/>
      <c r="AC18" s="379"/>
      <c r="AD18" s="379"/>
      <c r="AE18" s="379"/>
      <c r="AF18" s="380"/>
    </row>
    <row r="19" spans="2:32" ht="16.5" customHeight="1" x14ac:dyDescent="0.15">
      <c r="B19" s="337"/>
      <c r="C19" s="335"/>
      <c r="D19" s="335"/>
      <c r="E19" s="335"/>
      <c r="F19" s="335"/>
      <c r="G19" s="335"/>
      <c r="H19" s="429"/>
      <c r="I19" s="425"/>
      <c r="J19" s="73" t="s">
        <v>126</v>
      </c>
      <c r="K19" s="318" t="s">
        <v>209</v>
      </c>
      <c r="L19" s="318"/>
      <c r="M19" s="318"/>
      <c r="N19" s="318"/>
      <c r="O19" s="318"/>
      <c r="P19" s="318"/>
      <c r="Q19" s="318"/>
      <c r="R19" s="318"/>
      <c r="S19" s="318"/>
      <c r="T19" s="318"/>
      <c r="U19" s="319"/>
      <c r="V19" s="319"/>
      <c r="W19" s="319"/>
      <c r="X19" s="319"/>
      <c r="Y19" s="319"/>
      <c r="Z19" s="319"/>
      <c r="AA19" s="378"/>
      <c r="AB19" s="379"/>
      <c r="AC19" s="379"/>
      <c r="AD19" s="379"/>
      <c r="AE19" s="379"/>
      <c r="AF19" s="380"/>
    </row>
    <row r="20" spans="2:32" ht="16.5" customHeight="1" x14ac:dyDescent="0.15">
      <c r="B20" s="337"/>
      <c r="C20" s="335"/>
      <c r="D20" s="335"/>
      <c r="E20" s="335"/>
      <c r="F20" s="335"/>
      <c r="G20" s="335"/>
      <c r="H20" s="429"/>
      <c r="I20" s="425"/>
      <c r="J20" s="72" t="s">
        <v>210</v>
      </c>
      <c r="K20" s="318" t="s">
        <v>211</v>
      </c>
      <c r="L20" s="318"/>
      <c r="M20" s="318"/>
      <c r="N20" s="318"/>
      <c r="O20" s="318"/>
      <c r="P20" s="318"/>
      <c r="Q20" s="318"/>
      <c r="R20" s="318"/>
      <c r="S20" s="318"/>
      <c r="T20" s="318"/>
      <c r="U20" s="319"/>
      <c r="V20" s="319"/>
      <c r="W20" s="319"/>
      <c r="X20" s="319"/>
      <c r="Y20" s="319"/>
      <c r="Z20" s="319"/>
      <c r="AA20" s="378"/>
      <c r="AB20" s="379"/>
      <c r="AC20" s="379"/>
      <c r="AD20" s="379"/>
      <c r="AE20" s="379"/>
      <c r="AF20" s="380"/>
    </row>
    <row r="21" spans="2:32" ht="16.5" customHeight="1" x14ac:dyDescent="0.15">
      <c r="B21" s="337"/>
      <c r="C21" s="335"/>
      <c r="D21" s="335"/>
      <c r="E21" s="335"/>
      <c r="F21" s="335"/>
      <c r="G21" s="335"/>
      <c r="H21" s="429"/>
      <c r="I21" s="425"/>
      <c r="J21" s="73" t="s">
        <v>212</v>
      </c>
      <c r="K21" s="318" t="s">
        <v>213</v>
      </c>
      <c r="L21" s="318"/>
      <c r="M21" s="318"/>
      <c r="N21" s="318"/>
      <c r="O21" s="318"/>
      <c r="P21" s="318"/>
      <c r="Q21" s="318"/>
      <c r="R21" s="318"/>
      <c r="S21" s="318"/>
      <c r="T21" s="318"/>
      <c r="U21" s="319"/>
      <c r="V21" s="319"/>
      <c r="W21" s="319"/>
      <c r="X21" s="319"/>
      <c r="Y21" s="319"/>
      <c r="Z21" s="319"/>
      <c r="AA21" s="378"/>
      <c r="AB21" s="379"/>
      <c r="AC21" s="379"/>
      <c r="AD21" s="379"/>
      <c r="AE21" s="379"/>
      <c r="AF21" s="380"/>
    </row>
    <row r="22" spans="2:32" ht="16.5" customHeight="1" x14ac:dyDescent="0.15">
      <c r="B22" s="337"/>
      <c r="C22" s="335"/>
      <c r="D22" s="335"/>
      <c r="E22" s="335"/>
      <c r="F22" s="335"/>
      <c r="G22" s="335"/>
      <c r="H22" s="429"/>
      <c r="I22" s="425"/>
      <c r="J22" s="72" t="s">
        <v>214</v>
      </c>
      <c r="K22" s="318" t="s">
        <v>215</v>
      </c>
      <c r="L22" s="318"/>
      <c r="M22" s="318"/>
      <c r="N22" s="318"/>
      <c r="O22" s="318"/>
      <c r="P22" s="318"/>
      <c r="Q22" s="318"/>
      <c r="R22" s="318"/>
      <c r="S22" s="318"/>
      <c r="T22" s="318"/>
      <c r="U22" s="319"/>
      <c r="V22" s="319"/>
      <c r="W22" s="319"/>
      <c r="X22" s="319"/>
      <c r="Y22" s="319"/>
      <c r="Z22" s="319"/>
      <c r="AA22" s="378"/>
      <c r="AB22" s="379"/>
      <c r="AC22" s="379"/>
      <c r="AD22" s="379"/>
      <c r="AE22" s="379"/>
      <c r="AF22" s="380"/>
    </row>
    <row r="23" spans="2:32" ht="16.5" customHeight="1" x14ac:dyDescent="0.15">
      <c r="B23" s="337"/>
      <c r="C23" s="335"/>
      <c r="D23" s="335"/>
      <c r="E23" s="335"/>
      <c r="F23" s="335"/>
      <c r="G23" s="335"/>
      <c r="H23" s="429"/>
      <c r="I23" s="321"/>
      <c r="J23" s="74" t="s">
        <v>216</v>
      </c>
      <c r="K23" s="318" t="s">
        <v>217</v>
      </c>
      <c r="L23" s="318"/>
      <c r="M23" s="318"/>
      <c r="N23" s="318"/>
      <c r="O23" s="318"/>
      <c r="P23" s="318"/>
      <c r="Q23" s="318"/>
      <c r="R23" s="318"/>
      <c r="S23" s="318"/>
      <c r="T23" s="318"/>
      <c r="U23" s="319"/>
      <c r="V23" s="319"/>
      <c r="W23" s="319"/>
      <c r="X23" s="319"/>
      <c r="Y23" s="319"/>
      <c r="Z23" s="319"/>
      <c r="AA23" s="381"/>
      <c r="AB23" s="382"/>
      <c r="AC23" s="382"/>
      <c r="AD23" s="382"/>
      <c r="AE23" s="382"/>
      <c r="AF23" s="383"/>
    </row>
    <row r="24" spans="2:32" ht="16.5" customHeight="1" x14ac:dyDescent="0.15">
      <c r="B24" s="337"/>
      <c r="C24" s="335"/>
      <c r="D24" s="335"/>
      <c r="E24" s="335"/>
      <c r="F24" s="335"/>
      <c r="G24" s="335"/>
      <c r="H24" s="429"/>
      <c r="I24" s="49">
        <v>8</v>
      </c>
      <c r="J24" s="363" t="s">
        <v>218</v>
      </c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5"/>
      <c r="AA24" s="422">
        <f>SUM(U18:Z23)</f>
        <v>0</v>
      </c>
      <c r="AB24" s="423"/>
      <c r="AC24" s="423"/>
      <c r="AD24" s="423"/>
      <c r="AE24" s="423"/>
      <c r="AF24" s="424"/>
    </row>
    <row r="25" spans="2:32" ht="16.5" customHeight="1" x14ac:dyDescent="0.15">
      <c r="B25" s="337"/>
      <c r="C25" s="335"/>
      <c r="D25" s="335"/>
      <c r="E25" s="335"/>
      <c r="F25" s="335"/>
      <c r="G25" s="335"/>
      <c r="H25" s="429"/>
      <c r="I25" s="49">
        <v>9</v>
      </c>
      <c r="J25" s="363" t="s">
        <v>219</v>
      </c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5"/>
      <c r="AA25" s="422">
        <f>AA16-AA24</f>
        <v>0</v>
      </c>
      <c r="AB25" s="423"/>
      <c r="AC25" s="423"/>
      <c r="AD25" s="423"/>
      <c r="AE25" s="423"/>
      <c r="AF25" s="424"/>
    </row>
    <row r="26" spans="2:32" ht="16.5" customHeight="1" x14ac:dyDescent="0.15">
      <c r="B26" s="430"/>
      <c r="C26" s="431"/>
      <c r="D26" s="431"/>
      <c r="E26" s="431"/>
      <c r="F26" s="431"/>
      <c r="G26" s="431"/>
      <c r="H26" s="432"/>
      <c r="I26" s="48">
        <v>10</v>
      </c>
      <c r="J26" s="363" t="s">
        <v>220</v>
      </c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5"/>
      <c r="AA26" s="422"/>
      <c r="AB26" s="423"/>
      <c r="AC26" s="423"/>
      <c r="AD26" s="423"/>
      <c r="AE26" s="423"/>
      <c r="AF26" s="424"/>
    </row>
    <row r="27" spans="2:32" ht="16.5" customHeight="1" x14ac:dyDescent="0.15">
      <c r="B27" s="14"/>
    </row>
    <row r="28" spans="2:32" ht="16.5" customHeight="1" x14ac:dyDescent="0.15">
      <c r="B28" s="336" t="s">
        <v>221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</row>
    <row r="29" spans="2:32" ht="16.5" customHeight="1" x14ac:dyDescent="0.15">
      <c r="B29" s="301" t="s">
        <v>222</v>
      </c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</row>
    <row r="30" spans="2:32" ht="16.5" customHeight="1" x14ac:dyDescent="0.15"/>
    <row r="31" spans="2:32" ht="16.5" customHeight="1" x14ac:dyDescent="0.15">
      <c r="B31" s="14" t="s">
        <v>223</v>
      </c>
    </row>
    <row r="32" spans="2:32" ht="9" customHeight="1" x14ac:dyDescent="0.15">
      <c r="B32" s="14"/>
    </row>
    <row r="33" spans="2:32" ht="24.75" customHeight="1" x14ac:dyDescent="0.15">
      <c r="B33" s="71" t="s">
        <v>183</v>
      </c>
      <c r="C33" s="315" t="s">
        <v>224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7"/>
      <c r="AA33" s="404" t="str">
        <f>AA7</f>
        <v>Amount in Taka</v>
      </c>
      <c r="AB33" s="404"/>
      <c r="AC33" s="404"/>
      <c r="AD33" s="404"/>
      <c r="AE33" s="404"/>
      <c r="AF33" s="404"/>
    </row>
    <row r="34" spans="2:32" ht="16.5" customHeight="1" x14ac:dyDescent="0.15">
      <c r="B34" s="49">
        <v>1</v>
      </c>
      <c r="C34" s="363" t="s">
        <v>225</v>
      </c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5"/>
      <c r="AA34" s="394">
        <f>'Income Data'!D21</f>
        <v>0</v>
      </c>
      <c r="AB34" s="394"/>
      <c r="AC34" s="394"/>
      <c r="AD34" s="394"/>
      <c r="AE34" s="394"/>
      <c r="AF34" s="394"/>
    </row>
    <row r="35" spans="2:32" ht="16.5" customHeight="1" x14ac:dyDescent="0.15">
      <c r="B35" s="49">
        <v>2</v>
      </c>
      <c r="C35" s="363" t="s">
        <v>226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5"/>
      <c r="AA35" s="394">
        <f>AA34*0.4</f>
        <v>0</v>
      </c>
      <c r="AB35" s="394"/>
      <c r="AC35" s="394"/>
      <c r="AD35" s="394"/>
      <c r="AE35" s="394"/>
      <c r="AF35" s="394"/>
    </row>
    <row r="36" spans="2:32" ht="13.5" customHeight="1" x14ac:dyDescent="0.15">
      <c r="B36" s="320">
        <v>3</v>
      </c>
      <c r="C36" s="421" t="s">
        <v>227</v>
      </c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394">
        <v>0</v>
      </c>
      <c r="AB36" s="394"/>
      <c r="AC36" s="394"/>
      <c r="AD36" s="394"/>
      <c r="AE36" s="394"/>
      <c r="AF36" s="394"/>
    </row>
    <row r="37" spans="2:32" ht="13.5" customHeight="1" x14ac:dyDescent="0.15">
      <c r="B37" s="3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394"/>
      <c r="AB37" s="394"/>
      <c r="AC37" s="394"/>
      <c r="AD37" s="394"/>
      <c r="AE37" s="394"/>
      <c r="AF37" s="394"/>
    </row>
    <row r="38" spans="2:32" ht="16.5" customHeight="1" x14ac:dyDescent="0.15">
      <c r="B38" s="48">
        <v>4</v>
      </c>
      <c r="C38" s="363" t="s">
        <v>228</v>
      </c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5"/>
      <c r="AA38" s="394">
        <f>AA35-AA36</f>
        <v>0</v>
      </c>
      <c r="AB38" s="394"/>
      <c r="AC38" s="394"/>
      <c r="AD38" s="394"/>
      <c r="AE38" s="394"/>
      <c r="AF38" s="394"/>
    </row>
    <row r="39" spans="2:32" ht="16.5" customHeight="1" x14ac:dyDescent="0.15">
      <c r="B39" s="69"/>
    </row>
  </sheetData>
  <sheetProtection algorithmName="SHA-512" hashValue="Xn8W7l2tw4Gz9kfcqr3oIE9roJG0f8GBrD3O4+KNwU4MUFoT6yYndsw+fJn2ru7D0l3Al97FjltBmVW1j2Q3Sw==" saltValue="ss7DtWonBfaJQbDgC606yw==" spinCount="100000" sheet="1" objects="1" scenarios="1" selectLockedCells="1"/>
  <mergeCells count="57">
    <mergeCell ref="B2:AF2"/>
    <mergeCell ref="B3:AF3"/>
    <mergeCell ref="H5:S5"/>
    <mergeCell ref="B7:H8"/>
    <mergeCell ref="I7:T8"/>
    <mergeCell ref="U7:Z8"/>
    <mergeCell ref="AA7:AF8"/>
    <mergeCell ref="AA16:AF16"/>
    <mergeCell ref="B9:H26"/>
    <mergeCell ref="I9:I10"/>
    <mergeCell ref="J9:T10"/>
    <mergeCell ref="U9:Z10"/>
    <mergeCell ref="AA9:AF15"/>
    <mergeCell ref="J11:T11"/>
    <mergeCell ref="U11:Z11"/>
    <mergeCell ref="I12:I13"/>
    <mergeCell ref="J12:T13"/>
    <mergeCell ref="U12:Z13"/>
    <mergeCell ref="J14:T14"/>
    <mergeCell ref="U14:Z14"/>
    <mergeCell ref="J15:T15"/>
    <mergeCell ref="U15:Z15"/>
    <mergeCell ref="J16:Z16"/>
    <mergeCell ref="I17:I23"/>
    <mergeCell ref="J17:Z17"/>
    <mergeCell ref="AA17:AF23"/>
    <mergeCell ref="K18:T18"/>
    <mergeCell ref="U18:Z18"/>
    <mergeCell ref="K19:T19"/>
    <mergeCell ref="U19:Z19"/>
    <mergeCell ref="K20:T20"/>
    <mergeCell ref="U20:Z20"/>
    <mergeCell ref="K21:T21"/>
    <mergeCell ref="U21:Z21"/>
    <mergeCell ref="K22:T22"/>
    <mergeCell ref="U22:Z22"/>
    <mergeCell ref="K23:T23"/>
    <mergeCell ref="U23:Z23"/>
    <mergeCell ref="C35:Z35"/>
    <mergeCell ref="AA35:AF35"/>
    <mergeCell ref="AA24:AF24"/>
    <mergeCell ref="J25:Z25"/>
    <mergeCell ref="AA25:AF25"/>
    <mergeCell ref="J26:Z26"/>
    <mergeCell ref="AA26:AF26"/>
    <mergeCell ref="B28:AF28"/>
    <mergeCell ref="J24:Z24"/>
    <mergeCell ref="B29:AF29"/>
    <mergeCell ref="C33:Z33"/>
    <mergeCell ref="AA33:AF33"/>
    <mergeCell ref="C34:Z34"/>
    <mergeCell ref="AA34:AF34"/>
    <mergeCell ref="B36:B37"/>
    <mergeCell ref="C36:Z37"/>
    <mergeCell ref="AA36:AF37"/>
    <mergeCell ref="C38:Z38"/>
    <mergeCell ref="AA38:AF38"/>
  </mergeCells>
  <printOptions horizontalCentered="1"/>
  <pageMargins left="0.5" right="0.3" top="0.5" bottom="0.5" header="0.3" footer="0.3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Basic Data</vt:lpstr>
      <vt:lpstr>Income Data</vt:lpstr>
      <vt:lpstr>Assets Data</vt:lpstr>
      <vt:lpstr>Expense Data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Acknowledgement</vt:lpstr>
      <vt:lpstr>Acknowledgement!Print_Area</vt:lpstr>
      <vt:lpstr>'Page 1'!Print_Area</vt:lpstr>
      <vt:lpstr>'Page 10'!Print_Area</vt:lpstr>
      <vt:lpstr>'Page 11'!Print_Area</vt:lpstr>
      <vt:lpstr>'Page 2'!Print_Area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2024-10-29T03:59:19Z</dcterms:created>
  <dcterms:modified xsi:type="dcterms:W3CDTF">2024-11-04T05:12:45Z</dcterms:modified>
</cp:coreProperties>
</file>